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390" yWindow="945" windowWidth="22995" windowHeight="11535" tabRatio="741"/>
  </bookViews>
  <sheets>
    <sheet name="2 Vsafas 2" sheetId="28" r:id="rId1"/>
    <sheet name="3 Vsafas_2 " sheetId="25" r:id="rId2"/>
    <sheet name="6_VSAFAS_4p" sheetId="32" r:id="rId3"/>
    <sheet name="7_VSAFAS_7p" sheetId="36" r:id="rId4"/>
    <sheet name="7_VSAFAS_10p" sheetId="37" r:id="rId5"/>
    <sheet name="8_VSAFAS_1p" sheetId="33" r:id="rId6"/>
    <sheet name="12_VSAFAS_1p" sheetId="34" r:id="rId7"/>
    <sheet name="13_VSAFAS_1p" sheetId="35" r:id="rId8"/>
    <sheet name="20 Vsafas_4" sheetId="31" r:id="rId9"/>
    <sheet name="20 Vsafas_5" sheetId="15" r:id="rId10"/>
  </sheets>
  <externalReferences>
    <externalReference r:id="rId11"/>
    <externalReference r:id="rId12"/>
  </externalReferences>
  <definedNames>
    <definedName name="a">#REF!</definedName>
    <definedName name="AccessDatabase" hidden="1">"C:\Documents and Settings\tlk\Desktop\4AL.mdb"</definedName>
    <definedName name="adresas">#REF!</definedName>
    <definedName name="as">#REF!</definedName>
    <definedName name="b">#REF!</definedName>
    <definedName name="BEx3O85IKWARA6NCJOLRBRJFMEWW" hidden="1">[1]Table!#REF!</definedName>
    <definedName name="BEx5MLQZM68YQSKARVWTTPINFQ2C" hidden="1">[1]Table!#REF!</definedName>
    <definedName name="BExERWCEBKQRYWRQLYJ4UCMMKTHG" hidden="1">[1]Table!#REF!</definedName>
    <definedName name="BExMBYPQDG9AYDQ5E8IECVFREPO6" hidden="1">[1]Table!#REF!</definedName>
    <definedName name="BExQ9ZLYHWABXAA9NJDW8ZS0UQ9P" hidden="1">[1]Table!#REF!</definedName>
    <definedName name="BExTUY9WNSJ91GV8CP0SKJTEIV82" hidden="1">[1]Table!#REF!</definedName>
    <definedName name="Button_1">"X4AL_III_ketv__AL__2__List"</definedName>
    <definedName name="d_1">#REF!</definedName>
    <definedName name="d_10">#REF!</definedName>
    <definedName name="d_11">#REF!</definedName>
    <definedName name="d_12">#REF!</definedName>
    <definedName name="d_13">#REF!</definedName>
    <definedName name="d_14">#REF!</definedName>
    <definedName name="d_15">#REF!</definedName>
    <definedName name="d_16">#REF!</definedName>
    <definedName name="d_17">#REF!</definedName>
    <definedName name="d_18">#REF!</definedName>
    <definedName name="d_19">#REF!</definedName>
    <definedName name="D_19a">#REF!</definedName>
    <definedName name="d_2">#REF!</definedName>
    <definedName name="d_20">#REF!</definedName>
    <definedName name="d_21">#REF!</definedName>
    <definedName name="d_22">#REF!</definedName>
    <definedName name="d_23">#REF!</definedName>
    <definedName name="d_24">#REF!</definedName>
    <definedName name="d_25">#REF!</definedName>
    <definedName name="d_26">#REF!</definedName>
    <definedName name="d_27">#REF!</definedName>
    <definedName name="d_28">#REF!</definedName>
    <definedName name="d_29">#REF!</definedName>
    <definedName name="D_2a">#REF!</definedName>
    <definedName name="d_3">#REF!</definedName>
    <definedName name="d_30">#REF!</definedName>
    <definedName name="d_31">#REF!</definedName>
    <definedName name="d_4">#REF!</definedName>
    <definedName name="d_5">#REF!</definedName>
    <definedName name="d_6">#REF!</definedName>
    <definedName name="d_7">#REF!</definedName>
    <definedName name="d_8">#REF!</definedName>
    <definedName name="d_9">#REF!</definedName>
    <definedName name="D_ą0">#REF!</definedName>
    <definedName name="FAgrupe">#REF!</definedName>
    <definedName name="howToChange">#REF!</definedName>
    <definedName name="howToCheck">#REF!</definedName>
    <definedName name="indres" hidden="1">[1]Table!#REF!</definedName>
    <definedName name="k">#REF!</definedName>
    <definedName name="kodas">#REF!</definedName>
    <definedName name="laikas">#REF!</definedName>
    <definedName name="LOLD">1</definedName>
    <definedName name="LOLD_Table">10</definedName>
    <definedName name="pavadinimas">#REF!</definedName>
    <definedName name="pobudis">#REF!</definedName>
    <definedName name="sada">#REF!</definedName>
    <definedName name="SAPBEXhrIndnt" hidden="1">"Wide"</definedName>
    <definedName name="SAPsysID" hidden="1">"708C5W7SBKP804JT78WJ0JNKI"</definedName>
    <definedName name="SAPwbID" hidden="1">"ARS"</definedName>
    <definedName name="sd" hidden="1">[1]Table!#REF!</definedName>
    <definedName name="_xlnm.Print_Area" localSheetId="6">'12_VSAFAS_1p'!$A$1:$R$54</definedName>
    <definedName name="_xlnm.Print_Area" localSheetId="7">'13_VSAFAS_1p'!$A$1:$M$44</definedName>
    <definedName name="_xlnm.Print_Area" localSheetId="2">'6_VSAFAS_4p'!$A$1:$E$27</definedName>
    <definedName name="_xlnm.Print_Area" localSheetId="4">'7_VSAFAS_10p'!$A$1:$K$54</definedName>
    <definedName name="_xlnm.Print_Area" localSheetId="3">'7_VSAFAS_7p'!$A$1:$I$92</definedName>
    <definedName name="_xlnm.Print_Area" localSheetId="5">'8_VSAFAS_1p'!$A$1:$J$37</definedName>
    <definedName name="_xlnm.Print_Titles" localSheetId="6">'12_VSAFAS_1p'!$9:$11</definedName>
    <definedName name="_xlnm.Print_Titles" localSheetId="7">'13_VSAFAS_1p'!$9:$11</definedName>
    <definedName name="_xlnm.Print_Titles" localSheetId="4">'7_VSAFAS_10p'!$11:$11</definedName>
    <definedName name="_xlnm.Print_Titles" localSheetId="3">'7_VSAFAS_7p'!$11:$11</definedName>
    <definedName name="Sritis">#REF!</definedName>
    <definedName name="Statusas">[2]Sheet1!$A$2:$A$6</definedName>
    <definedName name="t">[1]Vlist!$A$2:$A$12</definedName>
    <definedName name="Taip_Ne">#REF!</definedName>
    <definedName name="VAgrupe">#REF!</definedName>
    <definedName name="vieta">#REF!</definedName>
    <definedName name="VSAFAS">#REF!</definedName>
    <definedName name="x" hidden="1">[1]Table!#REF!</definedName>
    <definedName name="X4AL_III_ketv__AL__2__List">#REF!</definedName>
  </definedNames>
  <calcPr calcId="125725"/>
</workbook>
</file>

<file path=xl/calcChain.xml><?xml version="1.0" encoding="utf-8"?>
<calcChain xmlns="http://schemas.openxmlformats.org/spreadsheetml/2006/main">
  <c r="H15" i="37"/>
  <c r="H14" s="1"/>
  <c r="H39" s="1"/>
  <c r="H47" s="1"/>
  <c r="H49" s="1"/>
  <c r="I15"/>
  <c r="I14" s="1"/>
  <c r="I39" s="1"/>
  <c r="I47" s="1"/>
  <c r="I49" s="1"/>
  <c r="J15"/>
  <c r="J14" s="1"/>
  <c r="J39" s="1"/>
  <c r="J47" s="1"/>
  <c r="J49" s="1"/>
  <c r="K15"/>
  <c r="K14" s="1"/>
  <c r="K39" s="1"/>
  <c r="K47" s="1"/>
  <c r="K49" s="1"/>
  <c r="H21"/>
  <c r="I21"/>
  <c r="J21"/>
  <c r="K21"/>
  <c r="H24"/>
  <c r="I24"/>
  <c r="J24"/>
  <c r="K24"/>
  <c r="H40"/>
  <c r="I40"/>
  <c r="J40"/>
  <c r="K40"/>
  <c r="F15" i="36"/>
  <c r="F14" s="1"/>
  <c r="G15"/>
  <c r="G14" s="1"/>
  <c r="H15"/>
  <c r="H14" s="1"/>
  <c r="I17"/>
  <c r="I15" s="1"/>
  <c r="I18"/>
  <c r="F21"/>
  <c r="G21"/>
  <c r="H21"/>
  <c r="I23"/>
  <c r="I26"/>
  <c r="I27"/>
  <c r="I21" s="1"/>
  <c r="I29"/>
  <c r="F36"/>
  <c r="F35" s="1"/>
  <c r="G36"/>
  <c r="G35" s="1"/>
  <c r="H36"/>
  <c r="H35" s="1"/>
  <c r="I36"/>
  <c r="I35" s="1"/>
  <c r="I38"/>
  <c r="F43"/>
  <c r="G43"/>
  <c r="H43"/>
  <c r="I43"/>
  <c r="I48"/>
  <c r="I51"/>
  <c r="F53"/>
  <c r="G53"/>
  <c r="H53"/>
  <c r="I53"/>
  <c r="I55"/>
  <c r="I56"/>
  <c r="I57"/>
  <c r="F59"/>
  <c r="F58" s="1"/>
  <c r="F88" s="1"/>
  <c r="G59"/>
  <c r="G58" s="1"/>
  <c r="H59"/>
  <c r="H58" s="1"/>
  <c r="H88" s="1"/>
  <c r="I59"/>
  <c r="I58" s="1"/>
  <c r="F63"/>
  <c r="G63"/>
  <c r="F69"/>
  <c r="G69"/>
  <c r="H69"/>
  <c r="H63" s="1"/>
  <c r="I69"/>
  <c r="I63" s="1"/>
  <c r="I74"/>
  <c r="I75"/>
  <c r="I76"/>
  <c r="F80"/>
  <c r="F78" s="1"/>
  <c r="G80"/>
  <c r="G78" s="1"/>
  <c r="H80"/>
  <c r="H78" s="1"/>
  <c r="I80"/>
  <c r="I78" s="1"/>
  <c r="F84"/>
  <c r="G84"/>
  <c r="H84"/>
  <c r="I84"/>
  <c r="I85"/>
  <c r="M12" i="35"/>
  <c r="F13"/>
  <c r="G13"/>
  <c r="M13"/>
  <c r="M14"/>
  <c r="M15"/>
  <c r="F16"/>
  <c r="G16"/>
  <c r="M16" s="1"/>
  <c r="G21"/>
  <c r="M21" s="1"/>
  <c r="M17"/>
  <c r="M18"/>
  <c r="M19"/>
  <c r="M20"/>
  <c r="F21"/>
  <c r="M22"/>
  <c r="M23"/>
  <c r="M24"/>
  <c r="F25"/>
  <c r="F30"/>
  <c r="F41" s="1"/>
  <c r="G25"/>
  <c r="G30"/>
  <c r="M26"/>
  <c r="M27"/>
  <c r="M28"/>
  <c r="M29"/>
  <c r="M31"/>
  <c r="M32"/>
  <c r="M33"/>
  <c r="M34"/>
  <c r="M35"/>
  <c r="M36"/>
  <c r="M37"/>
  <c r="M38"/>
  <c r="M39"/>
  <c r="M40"/>
  <c r="F42"/>
  <c r="G42"/>
  <c r="M42"/>
  <c r="R12" i="34"/>
  <c r="E13"/>
  <c r="F13"/>
  <c r="G13"/>
  <c r="R13" s="1"/>
  <c r="H13"/>
  <c r="I13"/>
  <c r="J13"/>
  <c r="J21" s="1"/>
  <c r="K13"/>
  <c r="K21" s="1"/>
  <c r="L13"/>
  <c r="L21" s="1"/>
  <c r="M13"/>
  <c r="N13"/>
  <c r="O13"/>
  <c r="O21"/>
  <c r="O50" s="1"/>
  <c r="P13"/>
  <c r="Q13"/>
  <c r="R14"/>
  <c r="R15"/>
  <c r="E16"/>
  <c r="F16"/>
  <c r="G16"/>
  <c r="R16" s="1"/>
  <c r="H16"/>
  <c r="I16"/>
  <c r="J16"/>
  <c r="K16"/>
  <c r="L16"/>
  <c r="M16"/>
  <c r="N16"/>
  <c r="O16"/>
  <c r="P16"/>
  <c r="Q16"/>
  <c r="R17"/>
  <c r="R18"/>
  <c r="R19"/>
  <c r="R20"/>
  <c r="E21"/>
  <c r="F21"/>
  <c r="H21"/>
  <c r="I21"/>
  <c r="M21"/>
  <c r="N21"/>
  <c r="N50" s="1"/>
  <c r="P21"/>
  <c r="Q21"/>
  <c r="Q50" s="1"/>
  <c r="R22"/>
  <c r="R23"/>
  <c r="R24"/>
  <c r="F25"/>
  <c r="G25"/>
  <c r="H25"/>
  <c r="I25"/>
  <c r="I30"/>
  <c r="I50" s="1"/>
  <c r="J25"/>
  <c r="K25"/>
  <c r="L25"/>
  <c r="L30" s="1"/>
  <c r="M25"/>
  <c r="M30"/>
  <c r="O25"/>
  <c r="R26"/>
  <c r="R27"/>
  <c r="R28"/>
  <c r="R29"/>
  <c r="F30"/>
  <c r="F50" s="1"/>
  <c r="G30"/>
  <c r="H30"/>
  <c r="J30"/>
  <c r="K30"/>
  <c r="O30"/>
  <c r="R31"/>
  <c r="R32"/>
  <c r="R40" s="1"/>
  <c r="R33"/>
  <c r="R34"/>
  <c r="F35"/>
  <c r="G35"/>
  <c r="R35" s="1"/>
  <c r="H35"/>
  <c r="I35"/>
  <c r="J35"/>
  <c r="K35"/>
  <c r="K40" s="1"/>
  <c r="L35"/>
  <c r="M35"/>
  <c r="O35"/>
  <c r="P35"/>
  <c r="P40" s="1"/>
  <c r="P50" s="1"/>
  <c r="Q35"/>
  <c r="R36"/>
  <c r="R37"/>
  <c r="R38"/>
  <c r="R39"/>
  <c r="F40"/>
  <c r="G40"/>
  <c r="H40"/>
  <c r="H50"/>
  <c r="I40"/>
  <c r="J40"/>
  <c r="L40"/>
  <c r="M40"/>
  <c r="O40"/>
  <c r="Q40"/>
  <c r="R41"/>
  <c r="R42"/>
  <c r="R43"/>
  <c r="E44"/>
  <c r="R44" s="1"/>
  <c r="E49"/>
  <c r="I44"/>
  <c r="I49"/>
  <c r="L44"/>
  <c r="L49" s="1"/>
  <c r="N44"/>
  <c r="R45"/>
  <c r="R46"/>
  <c r="R47"/>
  <c r="R48"/>
  <c r="N49"/>
  <c r="E51"/>
  <c r="F51"/>
  <c r="R51" s="1"/>
  <c r="G51"/>
  <c r="H51"/>
  <c r="I51"/>
  <c r="J51"/>
  <c r="K51"/>
  <c r="L51"/>
  <c r="M51"/>
  <c r="N51"/>
  <c r="O51"/>
  <c r="P51"/>
  <c r="Q51"/>
  <c r="J12" i="33"/>
  <c r="C13"/>
  <c r="C22" s="1"/>
  <c r="C34" s="1"/>
  <c r="D13"/>
  <c r="D22" s="1"/>
  <c r="D34" s="1"/>
  <c r="E13"/>
  <c r="F13"/>
  <c r="G13"/>
  <c r="H13"/>
  <c r="H22" s="1"/>
  <c r="H34" s="1"/>
  <c r="I13"/>
  <c r="J14"/>
  <c r="J13" s="1"/>
  <c r="J15"/>
  <c r="C16"/>
  <c r="D16"/>
  <c r="E16"/>
  <c r="F16"/>
  <c r="F22"/>
  <c r="G16"/>
  <c r="G22" s="1"/>
  <c r="G34" s="1"/>
  <c r="H16"/>
  <c r="I16"/>
  <c r="J17"/>
  <c r="J18"/>
  <c r="J19"/>
  <c r="J16" s="1"/>
  <c r="J20"/>
  <c r="J21"/>
  <c r="E22"/>
  <c r="I22"/>
  <c r="J23"/>
  <c r="J24"/>
  <c r="J25"/>
  <c r="J26"/>
  <c r="J33" s="1"/>
  <c r="C27"/>
  <c r="D27"/>
  <c r="E27"/>
  <c r="E33"/>
  <c r="E34" s="1"/>
  <c r="F27"/>
  <c r="F33" s="1"/>
  <c r="G27"/>
  <c r="H27"/>
  <c r="I27"/>
  <c r="I33" s="1"/>
  <c r="I34" s="1"/>
  <c r="J28"/>
  <c r="J27" s="1"/>
  <c r="J29"/>
  <c r="J30"/>
  <c r="J31"/>
  <c r="J32"/>
  <c r="C33"/>
  <c r="D33"/>
  <c r="G33"/>
  <c r="H33"/>
  <c r="C35"/>
  <c r="D35"/>
  <c r="E35"/>
  <c r="F35"/>
  <c r="G35"/>
  <c r="H35"/>
  <c r="I35"/>
  <c r="J35"/>
  <c r="D11" i="32"/>
  <c r="E11"/>
  <c r="E23"/>
  <c r="D18"/>
  <c r="D23" s="1"/>
  <c r="E18"/>
  <c r="H46" i="25"/>
  <c r="H30"/>
  <c r="H45" s="1"/>
  <c r="H53" s="1"/>
  <c r="H55" s="1"/>
  <c r="H27"/>
  <c r="I46"/>
  <c r="I30"/>
  <c r="I27"/>
  <c r="I21"/>
  <c r="I20" s="1"/>
  <c r="I45" s="1"/>
  <c r="I53" s="1"/>
  <c r="I55" s="1"/>
  <c r="H21"/>
  <c r="H20"/>
  <c r="G90" i="28"/>
  <c r="G86"/>
  <c r="G84" s="1"/>
  <c r="G75"/>
  <c r="G69"/>
  <c r="G65"/>
  <c r="G64" s="1"/>
  <c r="G94" s="1"/>
  <c r="G59"/>
  <c r="G49"/>
  <c r="G42"/>
  <c r="G41" s="1"/>
  <c r="G27"/>
  <c r="G21"/>
  <c r="G20" s="1"/>
  <c r="G58" s="1"/>
  <c r="M23" i="31"/>
  <c r="M22"/>
  <c r="L21"/>
  <c r="K21"/>
  <c r="J21"/>
  <c r="I21"/>
  <c r="H21"/>
  <c r="G21"/>
  <c r="F21"/>
  <c r="E21"/>
  <c r="D21"/>
  <c r="C21"/>
  <c r="M21"/>
  <c r="M20"/>
  <c r="M19"/>
  <c r="L18"/>
  <c r="K18"/>
  <c r="J18"/>
  <c r="I18"/>
  <c r="H18"/>
  <c r="G18"/>
  <c r="F18"/>
  <c r="E18"/>
  <c r="D18"/>
  <c r="M18" s="1"/>
  <c r="C18"/>
  <c r="M17"/>
  <c r="M16"/>
  <c r="L15"/>
  <c r="L24" s="1"/>
  <c r="K15"/>
  <c r="J15"/>
  <c r="I15"/>
  <c r="H15"/>
  <c r="G15"/>
  <c r="F15"/>
  <c r="E15"/>
  <c r="D15"/>
  <c r="C15"/>
  <c r="M15" s="1"/>
  <c r="M14"/>
  <c r="M13"/>
  <c r="L12"/>
  <c r="K12"/>
  <c r="K24" s="1"/>
  <c r="J12"/>
  <c r="J24" s="1"/>
  <c r="I12"/>
  <c r="H12"/>
  <c r="H24" s="1"/>
  <c r="G12"/>
  <c r="G24" s="1"/>
  <c r="F12"/>
  <c r="F24"/>
  <c r="E12"/>
  <c r="E24" s="1"/>
  <c r="D12"/>
  <c r="D24" s="1"/>
  <c r="C12"/>
  <c r="C24" s="1"/>
  <c r="E13" i="15"/>
  <c r="H13"/>
  <c r="E14"/>
  <c r="H14"/>
  <c r="E15"/>
  <c r="H15"/>
  <c r="E16"/>
  <c r="H16"/>
  <c r="C17"/>
  <c r="D17"/>
  <c r="E17" s="1"/>
  <c r="F17"/>
  <c r="G17"/>
  <c r="F21" i="28"/>
  <c r="F20"/>
  <c r="F27"/>
  <c r="F42"/>
  <c r="F49"/>
  <c r="F41" s="1"/>
  <c r="F59"/>
  <c r="F65"/>
  <c r="F75"/>
  <c r="F69"/>
  <c r="F64" s="1"/>
  <c r="F86"/>
  <c r="F84" s="1"/>
  <c r="F90"/>
  <c r="H17" i="15"/>
  <c r="I24" i="31"/>
  <c r="E50" i="34"/>
  <c r="M50"/>
  <c r="M25" i="35"/>
  <c r="G21" i="34"/>
  <c r="G50" s="1"/>
  <c r="F52" i="36" l="1"/>
  <c r="G52"/>
  <c r="I88"/>
  <c r="H52"/>
  <c r="G88"/>
  <c r="I14"/>
  <c r="I52" s="1"/>
  <c r="J50" i="34"/>
  <c r="R50" s="1"/>
  <c r="R21"/>
  <c r="J22" i="33"/>
  <c r="J34" s="1"/>
  <c r="F58" i="28"/>
  <c r="R49" i="34"/>
  <c r="L50"/>
  <c r="F94" i="28"/>
  <c r="K50" i="34"/>
  <c r="F34" i="33"/>
  <c r="M24" i="31"/>
  <c r="R25" i="34"/>
  <c r="M12" i="31"/>
  <c r="R30" i="34"/>
  <c r="M30" i="35"/>
  <c r="G41"/>
  <c r="M41" s="1"/>
</calcChain>
</file>

<file path=xl/sharedStrings.xml><?xml version="1.0" encoding="utf-8"?>
<sst xmlns="http://schemas.openxmlformats.org/spreadsheetml/2006/main" count="1161" uniqueCount="486">
  <si>
    <t>(viešojo sektoriaus subjekto vadovas arba jo įgaliotas                          (parašas)</t>
  </si>
  <si>
    <t>administracijos vadovas)</t>
  </si>
  <si>
    <t>4.1.</t>
  </si>
  <si>
    <t>4.2.</t>
  </si>
  <si>
    <t xml:space="preserve">                                     20-ojo VSAFAS „Finansavimo sumos“</t>
  </si>
  <si>
    <t>4 priedas</t>
  </si>
  <si>
    <t>(Informacijos apie finansavimo sumas pagal šaltinį, tikslinę paskirtį ir jų pokyčius per ataskaitinį laikotarpį pateikimo žemesniojo lygio</t>
  </si>
  <si>
    <t>finansinių ataskaitų aiškinamajame rašte forma)</t>
  </si>
  <si>
    <t>Finansavimo sumos</t>
  </si>
  <si>
    <t>Per ataskaitinį laikotarpį</t>
  </si>
  <si>
    <r>
      <t xml:space="preserve"> Finansavimo sumos (gautos), išskyrus neatlygintinai gautą turtą</t>
    </r>
    <r>
      <rPr>
        <b/>
        <strike/>
        <sz val="11"/>
        <rFont val="Times New Roman"/>
        <family val="1"/>
        <charset val="186"/>
      </rPr>
      <t xml:space="preserve"> </t>
    </r>
  </si>
  <si>
    <t>Neatlygintinai gautas turtas</t>
  </si>
  <si>
    <t>Perduota kitiems viešojo sektoriaus subjektams</t>
  </si>
  <si>
    <t>Finansavimo sumų sumažėjimas dėl turto pardavimo</t>
  </si>
  <si>
    <t>Finansavimo sumų sumažėjimas dėl jų panaudojimo savo veiklai</t>
  </si>
  <si>
    <t>Finansavimo sumų sumažėjimas dėl jų perdavimo ne viešojo sektoriaus subjektams</t>
  </si>
  <si>
    <t>Finansavimo sumos (grąžintos)</t>
  </si>
  <si>
    <t xml:space="preserve"> Finansavimo sumų (gautinų) pasikeitimas</t>
  </si>
  <si>
    <t>11</t>
  </si>
  <si>
    <t>Iš valstybės biudžeto (išskyrus valstybės biudžeto asignavimų dalį, gautą  iš Europos Sąjungos, užsienio valstybių ir tarptautinių organizacijų):</t>
  </si>
  <si>
    <t>nepiniginiam turtui įsigyti</t>
  </si>
  <si>
    <t>kitoms išlaidoms kompensuoti</t>
  </si>
  <si>
    <t>Iš savivaldybės biudžeto (išskyrus  savivaldybės biudžeto asignavimų  dalį, gautą  iš Europos Sąjungos, užsienio valstybių ir tarptautinių organizacijų):</t>
  </si>
  <si>
    <t>Iš Europos Sąjungos, užsienio valstybių ir tarptautinių organizacijų (finansavimo sumų dalis, kuri gaunama iš Europos Sąjungos, neįskaitant finansvimo sumų iš valstybės ar savivaldybės biudžetų ES  projektams finansuoti):</t>
  </si>
  <si>
    <t>Iš kitų šaltinių:</t>
  </si>
  <si>
    <t>Iš viso finansavimo sumų</t>
  </si>
  <si>
    <t>20-ojo VSAFAS „Finansavimo sumos“</t>
  </si>
  <si>
    <t>5 priedas</t>
  </si>
  <si>
    <t>Informacijos apie finansavimo sumas pagal šaltinį, tikslinę paskirtį ir jų pokyčius per ataskaitinį laikotarpį pateikimo žemesniojo lygio</t>
  </si>
  <si>
    <t>Finansavimo šaltinis</t>
  </si>
  <si>
    <t>Finansavimo sumos (gautinos)</t>
  </si>
  <si>
    <t>Finansavimo sumos (gautos)</t>
  </si>
  <si>
    <t xml:space="preserve"> Finansavimo sumos (gautinos)</t>
  </si>
  <si>
    <t xml:space="preserve"> Finansavimo sumos (gautos)</t>
  </si>
  <si>
    <t>5=3+4</t>
  </si>
  <si>
    <t>8=6+7</t>
  </si>
  <si>
    <t>Iš valstybės biudžeto  (išskyrus valstybės biudžeto asignavimų dalį, gautą iš Europos Sąjungos, užsienio valstybių ir tarptautinių organizacijų)</t>
  </si>
  <si>
    <t>Iš savivaldybės biudžeto (išskyrus savivaldybės biudžeto asignavimų dalį, gautą  iš Europos Sąjungos, užsienio valstybių ir tarptautinių organizacijų)</t>
  </si>
  <si>
    <t>Iš Europos Sąjungos, užsienio valstybių ir tarptautinių organizacijų  (finansavimo sumų dalis, kuri gaunama iš Europos Sąjungos, neįskaitant finansvimo sumų iš valstybės ar savivaldybės biudžetų ES  projektams finansuoti)</t>
  </si>
  <si>
    <t>Finansavimo sumų pergrupavimas*</t>
  </si>
  <si>
    <t>(viešojo sektoriaus subjekto, parengusio veiklos rezultatų ataskaitą arba konsoliduotąją veiklos rezultatų ataskaitą,  kodas, adresas)</t>
  </si>
  <si>
    <t>2-ojo VSAFAS „Finansinės būklės ataskaita“</t>
  </si>
  <si>
    <t>2 priedas</t>
  </si>
  <si>
    <t>(Žemesniojo lygio viešojo sektoriaus subjektų, išskyrus mokesčių fondus ir išteklių fondus, finansinės būklės ataskaitos forma)</t>
  </si>
  <si>
    <t>FINANSINĖS BŪKLĖS ATASKAITA</t>
  </si>
  <si>
    <t>(data)</t>
  </si>
  <si>
    <t>Eil. Nr.</t>
  </si>
  <si>
    <t>Straipsniai</t>
  </si>
  <si>
    <t xml:space="preserve">Pastabos Nr. </t>
  </si>
  <si>
    <t>A.</t>
  </si>
  <si>
    <t>ILGALAIKIS TURTAS</t>
  </si>
  <si>
    <t>I.</t>
  </si>
  <si>
    <t>Nematerialusis turtas</t>
  </si>
  <si>
    <t>I.1</t>
  </si>
  <si>
    <t>Plėtros darbai</t>
  </si>
  <si>
    <t>I.2</t>
  </si>
  <si>
    <t>Programinė įranga ir jos licencijos</t>
  </si>
  <si>
    <t>I.3</t>
  </si>
  <si>
    <t>Kitas nematerialusis turtas</t>
  </si>
  <si>
    <t>I.4</t>
  </si>
  <si>
    <t>Nebaigti projektai ir išankstiniai mokėjimai</t>
  </si>
  <si>
    <t>I.5</t>
  </si>
  <si>
    <t>Prestižas</t>
  </si>
  <si>
    <t>II.</t>
  </si>
  <si>
    <t>Ilgalaikis materialusis turtas</t>
  </si>
  <si>
    <t>II.1</t>
  </si>
  <si>
    <t>Žemė</t>
  </si>
  <si>
    <t>II.2</t>
  </si>
  <si>
    <t>Pastatai</t>
  </si>
  <si>
    <t>II.3</t>
  </si>
  <si>
    <t>Infrastruktūros ir kiti statiniai</t>
  </si>
  <si>
    <t>II.4</t>
  </si>
  <si>
    <t>Nekilnojamosios kultūros vertybės</t>
  </si>
  <si>
    <t>II.5</t>
  </si>
  <si>
    <t>Mašinos ir įrenginiai</t>
  </si>
  <si>
    <t>II.6</t>
  </si>
  <si>
    <t>Transporto priemonės</t>
  </si>
  <si>
    <t>II.7</t>
  </si>
  <si>
    <t>Kilnojamosios kultūros vertybės</t>
  </si>
  <si>
    <t>II.8</t>
  </si>
  <si>
    <t>Baldai ir biuro įranga</t>
  </si>
  <si>
    <t>II.9</t>
  </si>
  <si>
    <r>
      <t>Kitas ilgalaikis</t>
    </r>
    <r>
      <rPr>
        <b/>
        <sz val="10"/>
        <rFont val="Times New Roman"/>
        <family val="1"/>
        <charset val="186"/>
      </rPr>
      <t xml:space="preserve"> </t>
    </r>
    <r>
      <rPr>
        <sz val="10"/>
        <rFont val="Times New Roman"/>
        <family val="1"/>
        <charset val="186"/>
      </rPr>
      <t>materialusis turtas</t>
    </r>
  </si>
  <si>
    <t>II.10</t>
  </si>
  <si>
    <t>Nebaigta statyba ir išankstiniai mokėjimai</t>
  </si>
  <si>
    <t>III.</t>
  </si>
  <si>
    <t>Ilgalaikis finansinis turtas</t>
  </si>
  <si>
    <t>IV.</t>
  </si>
  <si>
    <t>B.</t>
  </si>
  <si>
    <t>BIOLOGINIS TURTAS</t>
  </si>
  <si>
    <t>C.</t>
  </si>
  <si>
    <t>TRUMPALAIKIS TURTAS</t>
  </si>
  <si>
    <t>Atsargos</t>
  </si>
  <si>
    <t>Strateginės ir neliečiamosios atsargos</t>
  </si>
  <si>
    <t>Medžiagos, žaliavos ir ūkinis inventorius</t>
  </si>
  <si>
    <t>Nebaigta gaminti produkcija ir nebaigtos vykdyti sutartys</t>
  </si>
  <si>
    <t>Pagaminta produkcija, atsargos, skirtos parduoti (perduoti)</t>
  </si>
  <si>
    <t>Ilgalaikis materialusis ir biologinis turtas, skirtas parduoti</t>
  </si>
  <si>
    <t>Išankstiniai apmokėjimai</t>
  </si>
  <si>
    <r>
      <t>Per vienus</t>
    </r>
    <r>
      <rPr>
        <b/>
        <sz val="10"/>
        <rFont val="Times New Roman"/>
        <family val="1"/>
        <charset val="186"/>
      </rPr>
      <t xml:space="preserve"> </t>
    </r>
    <r>
      <rPr>
        <sz val="10"/>
        <rFont val="Times New Roman"/>
        <family val="1"/>
        <charset val="186"/>
      </rPr>
      <t>metus gautinos sumos</t>
    </r>
  </si>
  <si>
    <t>III.1</t>
  </si>
  <si>
    <t>Gautinos trumpalaikės finansinės sumos</t>
  </si>
  <si>
    <t>III.2</t>
  </si>
  <si>
    <t>Gautini mokesčiai ir socialinės įmokos</t>
  </si>
  <si>
    <t>III.3</t>
  </si>
  <si>
    <t>Gautinos finansavimo sumos</t>
  </si>
  <si>
    <t>III.4</t>
  </si>
  <si>
    <t>Gautinos sumos už turto naudojimą, parduotas prekes, turtą, paslaugas</t>
  </si>
  <si>
    <t>III.5</t>
  </si>
  <si>
    <t>Sukauptos gautinos sumos</t>
  </si>
  <si>
    <t>III.6</t>
  </si>
  <si>
    <t>Kitos gautinos sumos</t>
  </si>
  <si>
    <t>Trumpalaikės investicijos</t>
  </si>
  <si>
    <t>V.</t>
  </si>
  <si>
    <t>Pinigai ir pinigų ekvivalentai</t>
  </si>
  <si>
    <t>IŠ VISO TURTO:</t>
  </si>
  <si>
    <t>D.</t>
  </si>
  <si>
    <t>FINANSAVIMO SUMOS</t>
  </si>
  <si>
    <t xml:space="preserve">Iš valstybės biudžeto </t>
  </si>
  <si>
    <t>Iš savivaldybės biudžeto</t>
  </si>
  <si>
    <t>Iš Europos Sąjungos, užsienio valstybių ir tarptautinių organizacijų</t>
  </si>
  <si>
    <t xml:space="preserve">IV. </t>
  </si>
  <si>
    <t>Iš kitų šaltinių</t>
  </si>
  <si>
    <t>E.</t>
  </si>
  <si>
    <t>ĮSIPAREIGOJIMAI</t>
  </si>
  <si>
    <t>Ilgalaikiai įsipareigojimai</t>
  </si>
  <si>
    <t>Ilgalaikiai finansiniai įsipareigojimai</t>
  </si>
  <si>
    <t>Ilgalaikiai atidėjiniai</t>
  </si>
  <si>
    <t xml:space="preserve">I.3 </t>
  </si>
  <si>
    <t>Kiti ilgalaikiai įsipareigojimai</t>
  </si>
  <si>
    <t>Trumpalaikiai įsipareigojimai</t>
  </si>
  <si>
    <t>Ilgalaikių atidėjinių einamųjų metų dalis ir trumpalaikiai atidėjiniai</t>
  </si>
  <si>
    <t>Ilgalaikių įsipareigojimų einamųjų metų dalis</t>
  </si>
  <si>
    <t>Trumpalaikiai finansiniai įsipareigojimai</t>
  </si>
  <si>
    <t>Mokėtinos subsidijos, dotacijos ir finansavimo sumos</t>
  </si>
  <si>
    <t>Mokėtinos sumos į Europos Sąjungos biudžetą</t>
  </si>
  <si>
    <t>Mokėtinos sumos į biudžetus ir fondus</t>
  </si>
  <si>
    <t>II.6.1</t>
  </si>
  <si>
    <t>Grąžintinos finansavimo sumos</t>
  </si>
  <si>
    <t>II.6.2</t>
  </si>
  <si>
    <t>Kitos mokėtinos sumos biudžetui</t>
  </si>
  <si>
    <t>Mokėtinos socialinės išmokos</t>
  </si>
  <si>
    <t>Grąžintini mokesčiai, įmokos ir jų permokos</t>
  </si>
  <si>
    <t>Tiekėjams mokėtinos sumos</t>
  </si>
  <si>
    <t>Su darbo santykiais susiję įsipareigojimai</t>
  </si>
  <si>
    <t>II.11</t>
  </si>
  <si>
    <t>Sukauptos mokėtinos sumos</t>
  </si>
  <si>
    <t>II.12</t>
  </si>
  <si>
    <t>Kiti trumpalaikiai įsipareigojimai</t>
  </si>
  <si>
    <t>F.</t>
  </si>
  <si>
    <t>GRYNASIS TURTAS</t>
  </si>
  <si>
    <t>Dalininkų kapitalas</t>
  </si>
  <si>
    <t>Rezervai</t>
  </si>
  <si>
    <t>Tikrosios vertės rezervas</t>
  </si>
  <si>
    <t>Kiti rezervai</t>
  </si>
  <si>
    <t>Nuosavybės metodo įtaka</t>
  </si>
  <si>
    <t>Sukauptas perviršis ar deficitas</t>
  </si>
  <si>
    <t>IV.1</t>
  </si>
  <si>
    <t>Einamųjų metų perviršis ar deficitas</t>
  </si>
  <si>
    <t>IV.2</t>
  </si>
  <si>
    <t>Ankstesnių metų perviršis ar deficitas</t>
  </si>
  <si>
    <t>G.</t>
  </si>
  <si>
    <t>MAŽUMOS DALIS</t>
  </si>
  <si>
    <t>IŠ VISO FINANSAVIMO SUMŲ, ĮSIPAREIGOJIMŲ, GRYNOJO TURTO IR MAŽUMOS DALIES:</t>
  </si>
  <si>
    <t>(vardas ir pavardė)</t>
  </si>
  <si>
    <t>(viešojo sektoriaus subjekto, parengusio finansinės būklės ataskaitą (konsoliduotąją finansinės būklės ataskaitą), kodas, adresas)</t>
  </si>
  <si>
    <r>
      <t>(viešojo sektoriaus subjekto arba viešojo sektoriaus subjektų grupės</t>
    </r>
    <r>
      <rPr>
        <b/>
        <sz val="8"/>
        <rFont val="Times New Roman"/>
        <family val="1"/>
        <charset val="186"/>
      </rPr>
      <t xml:space="preserve"> </t>
    </r>
    <r>
      <rPr>
        <sz val="8"/>
        <rFont val="Times New Roman"/>
        <family val="1"/>
        <charset val="186"/>
      </rPr>
      <t>pavadinimas)</t>
    </r>
  </si>
  <si>
    <t>Mineraliniai ištekliai ir kitas ilgalaikis turtas</t>
  </si>
  <si>
    <t>3-iojo VSAFAS „Veiklos rezultatų ataskaita“</t>
  </si>
  <si>
    <t>(Žemesniojo lygio viešojo sektoriaus subjektų, išskyrus mokesčių fondus ir išteklių fondus</t>
  </si>
  <si>
    <t>(įskaitant socialinės apsaugos fondus), veiklos rezultatų ataskaitos forma)</t>
  </si>
  <si>
    <t>(viešojo sektoriaus subjekto arba viešojo sektoriaus subjektų grupės pavadinimas)</t>
  </si>
  <si>
    <t>VEIKLOS REZULTATŲ ATASKAITA</t>
  </si>
  <si>
    <t>Pastabos Nr.</t>
  </si>
  <si>
    <t>PAGRINDINĖS VEIKLOS PAJAMOS</t>
  </si>
  <si>
    <t>FINANSAVIMO PAJAMOS</t>
  </si>
  <si>
    <t>I.1.</t>
  </si>
  <si>
    <t>I.2.</t>
  </si>
  <si>
    <t xml:space="preserve">Iš savivaldybių biudžetų </t>
  </si>
  <si>
    <t>I.3.</t>
  </si>
  <si>
    <t>Iš ES, užsienio valstybių ir tarptautinių organizacijų lėšų</t>
  </si>
  <si>
    <t>I.4.</t>
  </si>
  <si>
    <t>Iš kitų finansavimo šaltinių</t>
  </si>
  <si>
    <t>MOKESČIŲ IR SOCIALINIŲ ĮMOKŲ PAJAMOS</t>
  </si>
  <si>
    <t xml:space="preserve">PAGRINDINĖS VEIKLOS KITOS PAJAMOS </t>
  </si>
  <si>
    <t>III.1.</t>
  </si>
  <si>
    <t>Pagrindinės veiklos kitos pajamos</t>
  </si>
  <si>
    <t>III.2.</t>
  </si>
  <si>
    <t>Pervestinų pagrindinės veiklos kitų pajamų suma</t>
  </si>
  <si>
    <t>PAGRINDINĖS VEIKLOS SĄNAUDOS</t>
  </si>
  <si>
    <t xml:space="preserve">Darbo užmokesčio ir socialinio draudimo </t>
  </si>
  <si>
    <t>DARBO UŽMOKESČIO IR SOCIALINIO DRAUDIMO</t>
  </si>
  <si>
    <t>Nusidėvėjimo ir amortizacijos</t>
  </si>
  <si>
    <t>NUSIDĖVĖJIMO IR AMORTIZACIJOS</t>
  </si>
  <si>
    <t>KOMUNALINIŲ PASLAUGŲ IR ryšių</t>
  </si>
  <si>
    <t>KOMUNALINIŲ PASLAUGŲ IR RYŠIŲ</t>
  </si>
  <si>
    <t xml:space="preserve">Komandiruočių </t>
  </si>
  <si>
    <t>KOMANDIRUOČIŲ</t>
  </si>
  <si>
    <t xml:space="preserve">Transporto </t>
  </si>
  <si>
    <t>TRANSPORTO</t>
  </si>
  <si>
    <t>VI.</t>
  </si>
  <si>
    <t xml:space="preserve">Kvalifikacijos kėlimo </t>
  </si>
  <si>
    <t>KVALIFIKACIJOS KĖLIMO</t>
  </si>
  <si>
    <t>VII.</t>
  </si>
  <si>
    <t>PAPRASTOJO Remonto IR EKSPLOATAVIMO</t>
  </si>
  <si>
    <t>PAPRASTOJO REMONTO IR EKSPLOATAVIMO</t>
  </si>
  <si>
    <t>VIII.</t>
  </si>
  <si>
    <t>NUVERTĖJIMO IR NURAŠYTŲ SUMŲ</t>
  </si>
  <si>
    <t>IX.</t>
  </si>
  <si>
    <t>SUNAUDOTŲ IR PARDUOTŲ ATSARGŲ SAVIKAINA</t>
  </si>
  <si>
    <t>X.</t>
  </si>
  <si>
    <t>socialinių išmokų</t>
  </si>
  <si>
    <t>SOCIALINIŲ IŠMOKŲ</t>
  </si>
  <si>
    <t>XI.</t>
  </si>
  <si>
    <t>nuomos</t>
  </si>
  <si>
    <t>NUOMOS</t>
  </si>
  <si>
    <t>XII.</t>
  </si>
  <si>
    <t>finansavimo</t>
  </si>
  <si>
    <t>FINANSAVIMO</t>
  </si>
  <si>
    <t>XIII.</t>
  </si>
  <si>
    <t>kitų paslaugų</t>
  </si>
  <si>
    <t>KITŲ PASLAUGŲ</t>
  </si>
  <si>
    <t>XIV.</t>
  </si>
  <si>
    <t xml:space="preserve">Kitos </t>
  </si>
  <si>
    <t>KITOS</t>
  </si>
  <si>
    <t>PAGRINDINĖS VEIKLOS PERVIRŠIS AR DEFICITAS</t>
  </si>
  <si>
    <t>KITOS VEIKLOS REZULTATAS</t>
  </si>
  <si>
    <t xml:space="preserve">I. </t>
  </si>
  <si>
    <t>Kitos veiklos pajamos</t>
  </si>
  <si>
    <t>KITOS VEIKLOS PAJAMOS</t>
  </si>
  <si>
    <t>PERVESTINOS Į BIUDŽETĄ KITOS VEIKLOS PAJAMOS</t>
  </si>
  <si>
    <t xml:space="preserve">III. </t>
  </si>
  <si>
    <t>Kitos veiklos sąnaudos</t>
  </si>
  <si>
    <t>KITOS VEIKLOS SĄNAUDOS</t>
  </si>
  <si>
    <t>FINANSINĖS IR INVESTICINĖS VEIKLOS REZULTATAS</t>
  </si>
  <si>
    <t>APSKAITOS POLITIKOS KEITIMO IR ESMINIŲ APSKAITOS KLAIDŲ TAISYMO ĮTAKA</t>
  </si>
  <si>
    <t>PELNO MOKESTIS</t>
  </si>
  <si>
    <t>H.</t>
  </si>
  <si>
    <t>GRYNASIS PERVIRŠIS AR DEFICITAS PRIEŠ NUOSAVYBĖS METODO ĮTAKĄ</t>
  </si>
  <si>
    <t>NUOSAVYBĖS METODO ĮTAKA</t>
  </si>
  <si>
    <t>J.</t>
  </si>
  <si>
    <t>GRYNASIS PERVIRŠIS AR DEFICITAS</t>
  </si>
  <si>
    <t>TENKANTIS KONTROLIUOJANČIAJAM SUBJEKTUI</t>
  </si>
  <si>
    <t>TENKANTIS MAŽUMOS DALIAI</t>
  </si>
  <si>
    <t>Iš viso</t>
  </si>
  <si>
    <t>1.</t>
  </si>
  <si>
    <t>2.</t>
  </si>
  <si>
    <t>3.</t>
  </si>
  <si>
    <t>4.</t>
  </si>
  <si>
    <t>5.</t>
  </si>
  <si>
    <t>2.1.</t>
  </si>
  <si>
    <t>2.2.</t>
  </si>
  <si>
    <t>3.1.</t>
  </si>
  <si>
    <t>3.2.</t>
  </si>
  <si>
    <t>1.1.</t>
  </si>
  <si>
    <t>1.2.</t>
  </si>
  <si>
    <t>(vyriausiasis buhalteris (buhalteris))                                                            (parašas)</t>
  </si>
  <si>
    <t>VIEŠOJI ĮSTAIGA BIRŽŲ RAJONO SOCIALINIŲ PASLAUGŲ CENTRAS</t>
  </si>
  <si>
    <t>kodas 300095268, Rotušės g. 16A, Biržai</t>
  </si>
  <si>
    <t xml:space="preserve">Pateikimo valiuta ir tikslumas: Eurais </t>
  </si>
  <si>
    <t>Vyriausioji buhalterė                                                              ____________________</t>
  </si>
  <si>
    <t>Vaida Tamošiūnienė</t>
  </si>
  <si>
    <t xml:space="preserve"> kodas 300095268, Rotušės g. 16A, Biržai</t>
  </si>
  <si>
    <t>VIEŠOJI ĮSTAIGA BIRŽŲ RAJONO SOCIALINIŲ PASLAUGŲ CENTRAS, kodas   300095268</t>
  </si>
  <si>
    <t xml:space="preserve">Vyriausioji buhalterė </t>
  </si>
  <si>
    <t xml:space="preserve">VIEŠOJI ĮSTAIGA BIRŽŲ RAJONO SOCIALINIŲ PASLAUGŲ CENTRAS, kodas 300095268 </t>
  </si>
  <si>
    <t>Vyriausioji buhalterė</t>
  </si>
  <si>
    <t>Pateikimo valiuta ir tikslumas: Eurais</t>
  </si>
  <si>
    <t>Centro direktorius                                                                        ___________________</t>
  </si>
  <si>
    <t>Eividas Šernas</t>
  </si>
  <si>
    <t>Centro direktorius</t>
  </si>
  <si>
    <t>___________</t>
  </si>
  <si>
    <t xml:space="preserve">(viešojo sektoriaus subjekto vadovas arba jo įgaliotas administracijos vadovas)                    </t>
  </si>
  <si>
    <t xml:space="preserve"> (parašas)</t>
  </si>
  <si>
    <t xml:space="preserve">Vyriausioji buhalterė                            </t>
  </si>
  <si>
    <t>_____________</t>
  </si>
  <si>
    <t xml:space="preserve">(vyriausiasis buhalteris (buhalteris))                                                                                      </t>
  </si>
  <si>
    <t xml:space="preserve">  (parašas)</t>
  </si>
  <si>
    <t>finansaavimo pajamomis</t>
  </si>
  <si>
    <t xml:space="preserve">* Šioje skiltyje rodomas finansavimo sumų pergrupavimas, praėjusio ataskaitinio laikotarpio klaidų taisymas; valiutos kurso įtaka pinigų likučiams, susijusiems su finansavimo sumomis; finansavimo sumų dalis, pripažinta fondo </t>
  </si>
  <si>
    <r>
      <t xml:space="preserve">Paskutinė praėjusio ataskaitinio laikotarpio diena                </t>
    </r>
    <r>
      <rPr>
        <b/>
        <sz val="8"/>
        <color indexed="10"/>
        <rFont val="Times New Roman"/>
        <family val="1"/>
        <charset val="186"/>
      </rPr>
      <t>2018-12-31</t>
    </r>
  </si>
  <si>
    <r>
      <t xml:space="preserve">Finansavimo sumų likutis ataskaitinio laikotarpio pradžioje       </t>
    </r>
    <r>
      <rPr>
        <b/>
        <sz val="11"/>
        <color indexed="10"/>
        <rFont val="Times New Roman"/>
        <family val="1"/>
        <charset val="186"/>
      </rPr>
      <t>2019-01-01</t>
    </r>
  </si>
  <si>
    <r>
      <t xml:space="preserve">Ataskaitinio laikotarpio pradžioje                                  </t>
    </r>
    <r>
      <rPr>
        <b/>
        <sz val="11"/>
        <color indexed="10"/>
        <rFont val="Times New Roman"/>
        <family val="1"/>
        <charset val="186"/>
      </rPr>
      <t>2019-01-01</t>
    </r>
  </si>
  <si>
    <t>PAGAL 2019 M. BIRŽELIO 30 D. DUOMENIS</t>
  </si>
  <si>
    <r>
      <t xml:space="preserve">Paskutinė ataskaitinio laikotarpio diena            </t>
    </r>
    <r>
      <rPr>
        <b/>
        <sz val="10"/>
        <color indexed="10"/>
        <rFont val="Times New Roman"/>
        <family val="1"/>
        <charset val="186"/>
      </rPr>
      <t>2019-06-30</t>
    </r>
  </si>
  <si>
    <r>
      <t xml:space="preserve">Ataskaitinis laikotarpis </t>
    </r>
    <r>
      <rPr>
        <b/>
        <sz val="11"/>
        <color indexed="10"/>
        <rFont val="Times New Roman"/>
        <family val="1"/>
        <charset val="186"/>
      </rPr>
      <t>2019-06-30</t>
    </r>
  </si>
  <si>
    <r>
      <t xml:space="preserve">Praėjęs ataskaitinis laikotarpis   </t>
    </r>
    <r>
      <rPr>
        <b/>
        <sz val="8"/>
        <color indexed="10"/>
        <rFont val="Times New Roman"/>
        <family val="1"/>
        <charset val="186"/>
      </rPr>
      <t>2018-06-30</t>
    </r>
  </si>
  <si>
    <r>
      <t xml:space="preserve">FINANSAVIMO SUMOS PAGAL ŠALTINĮ, TIKSLINĘ PASKIRTĮ IR JŲ POKYČIAI PER ATASKAITINĮ LAIKOTARPĮ   </t>
    </r>
    <r>
      <rPr>
        <b/>
        <sz val="11"/>
        <color indexed="10"/>
        <rFont val="Times New Roman"/>
        <family val="1"/>
        <charset val="186"/>
      </rPr>
      <t>2019-06-30</t>
    </r>
  </si>
  <si>
    <r>
      <t xml:space="preserve">Finansavimo sumų likutis ataskaitinio laikotarpio pabaigoje   </t>
    </r>
    <r>
      <rPr>
        <b/>
        <sz val="11"/>
        <color indexed="10"/>
        <rFont val="Times New Roman"/>
        <family val="1"/>
        <charset val="186"/>
      </rPr>
      <t>2019-06-30</t>
    </r>
  </si>
  <si>
    <r>
      <t xml:space="preserve">FINANSAVIMO SUMŲ LIKUČIAI  </t>
    </r>
    <r>
      <rPr>
        <b/>
        <sz val="11"/>
        <color indexed="10"/>
        <rFont val="Times New Roman"/>
        <family val="1"/>
        <charset val="186"/>
      </rPr>
      <t>2019-06-30</t>
    </r>
  </si>
  <si>
    <r>
      <t xml:space="preserve">Ataskaitinio laikotarpio pabaigoje                                 </t>
    </r>
    <r>
      <rPr>
        <b/>
        <sz val="11"/>
        <color indexed="10"/>
        <rFont val="Times New Roman"/>
        <family val="1"/>
        <charset val="186"/>
      </rPr>
      <t>2019-06-30</t>
    </r>
  </si>
  <si>
    <t>2019-08- 09       Nr. SD-817</t>
  </si>
  <si>
    <t>2019-08-09          Nr.SD-818</t>
  </si>
  <si>
    <t>_____________________________</t>
  </si>
  <si>
    <t>* Reikšmingos sumos turi būti detalizuojamos aiškinamojo rašto tekste.</t>
  </si>
  <si>
    <t>Finansinės ir investicinės veiklos rezultatas (1-2)</t>
  </si>
  <si>
    <t>Kitos finansinės ir investicinės veiklos sąnaudos*</t>
  </si>
  <si>
    <t>2.4.</t>
  </si>
  <si>
    <t xml:space="preserve">Palūkanų sąnaudos </t>
  </si>
  <si>
    <t>2.3.</t>
  </si>
  <si>
    <t>Baudų ir delspinigių sąnaudos</t>
  </si>
  <si>
    <t>Nuostolis dėl valiutos kurso pasikeitimo</t>
  </si>
  <si>
    <t>Finansinės ir investicinės veiklos sąnaudos</t>
  </si>
  <si>
    <t>Pervestinos finansinės ir investicinės veiklos pajamos</t>
  </si>
  <si>
    <t>1.6.</t>
  </si>
  <si>
    <r>
      <t>Kitos finansinės ir investicinės veiklos pajamos</t>
    </r>
    <r>
      <rPr>
        <b/>
        <sz val="12"/>
        <rFont val="Times New Roman"/>
        <family val="1"/>
        <charset val="186"/>
      </rPr>
      <t>*</t>
    </r>
  </si>
  <si>
    <t>1.5.</t>
  </si>
  <si>
    <t>Dividendai</t>
  </si>
  <si>
    <t>1.4.</t>
  </si>
  <si>
    <t>Palūkanų pajamos</t>
  </si>
  <si>
    <t>1.3.</t>
  </si>
  <si>
    <t>Baudų ir delspinigių pajamos</t>
  </si>
  <si>
    <t>Pelnas dėl valiutos kurso pasikeitimo</t>
  </si>
  <si>
    <t>Finansinės ir investicinės veiklos pajamos</t>
  </si>
  <si>
    <r>
      <t xml:space="preserve">Praėjęs ataskaitinis laikotarpis    </t>
    </r>
    <r>
      <rPr>
        <b/>
        <sz val="12"/>
        <color indexed="10"/>
        <rFont val="Times New Roman"/>
        <family val="1"/>
        <charset val="186"/>
      </rPr>
      <t>2018-06-30</t>
    </r>
  </si>
  <si>
    <r>
      <t xml:space="preserve">Ataskaitinis laikotarpis </t>
    </r>
    <r>
      <rPr>
        <b/>
        <sz val="12"/>
        <color indexed="10"/>
        <rFont val="Times New Roman"/>
        <family val="1"/>
        <charset val="186"/>
      </rPr>
      <t>2019-06-30</t>
    </r>
  </si>
  <si>
    <t>Straipsnio pavadinimas</t>
  </si>
  <si>
    <r>
      <t xml:space="preserve">FINANSINĖS IR INVESTICINĖS VEIKLOS PAJAMOS IR SĄNAUDOS </t>
    </r>
    <r>
      <rPr>
        <b/>
        <sz val="12"/>
        <color indexed="10"/>
        <rFont val="Times New Roman"/>
        <family val="1"/>
        <charset val="186"/>
      </rPr>
      <t>2019-06-30</t>
    </r>
  </si>
  <si>
    <r>
      <t>(Informacijos apie finansinės ir investicinės veiklos pajamas ir sąnaudas pateikimo aukštesniojo ir žemesniojo lygių finansinių ataskaitų aiškinamajame rašte</t>
    </r>
    <r>
      <rPr>
        <b/>
        <sz val="12"/>
        <rFont val="Times New Roman"/>
        <family val="1"/>
        <charset val="186"/>
      </rPr>
      <t xml:space="preserve"> forma)</t>
    </r>
  </si>
  <si>
    <t>VIEŠOJI ĮSTAIGA BIRŽŲ RAJONO SOCIALINIŲ PASLAUGŲ CENTRAS, kodas 300095268</t>
  </si>
  <si>
    <t xml:space="preserve">                                                                                       4 priedas               </t>
  </si>
  <si>
    <t>                                                                                       6-ojo VSAFAS „Finansinių ataskaitų aiškinamasis raštas“</t>
  </si>
  <si>
    <t>Vyriausioji buhalterė                   Vaida Tamošiūnienė</t>
  </si>
  <si>
    <t>*Reikšmingos sumos turi būti detalizuojamos aiškinamojo rašto tekste.</t>
  </si>
  <si>
    <t>_______________________________</t>
  </si>
  <si>
    <t>Atsargų balansinė vertė ataskaitinio laikotarpio pradžioje (1-6)</t>
  </si>
  <si>
    <t>14.</t>
  </si>
  <si>
    <r>
      <t xml:space="preserve">Atsargų balansinė vertė ataskaitinio laikotarpio pabaigoje (5-12) </t>
    </r>
    <r>
      <rPr>
        <b/>
        <sz val="9"/>
        <color indexed="10"/>
        <rFont val="Times New Roman"/>
        <family val="1"/>
        <charset val="186"/>
      </rPr>
      <t>2019-06-30</t>
    </r>
  </si>
  <si>
    <t>13.</t>
  </si>
  <si>
    <r>
      <t xml:space="preserve">Atsargų nuvertėjimas ataskaitinio laikotarpio pabaigoje </t>
    </r>
    <r>
      <rPr>
        <b/>
        <sz val="9"/>
        <rFont val="Times New Roman"/>
        <family val="1"/>
        <charset val="186"/>
      </rPr>
      <t>(6+7+8-9-10+/-11)</t>
    </r>
  </si>
  <si>
    <t>12.</t>
  </si>
  <si>
    <t>Nuvertėjimo pergrupavimai (+/-)</t>
  </si>
  <si>
    <t>11.</t>
  </si>
  <si>
    <t>Kiti nurašymai</t>
  </si>
  <si>
    <t>10.4.</t>
  </si>
  <si>
    <t>Sunaudota veikloje</t>
  </si>
  <si>
    <t>10.3.</t>
  </si>
  <si>
    <t>Perleista (paskirstyta)</t>
  </si>
  <si>
    <t>10.2.</t>
  </si>
  <si>
    <t>Parduota</t>
  </si>
  <si>
    <t>10.1.</t>
  </si>
  <si>
    <t>Per ataskaitinį laikotarpį parduotų, perleistų (paskirstytų), sunaudotų ir nurašytų atsargų nuvertėjimas (10.1+10.2+10.3+10.4)</t>
  </si>
  <si>
    <t>10.</t>
  </si>
  <si>
    <r>
      <t>Atsargų nuvertėjimo</t>
    </r>
    <r>
      <rPr>
        <b/>
        <sz val="9"/>
        <rFont val="Times New Roman"/>
        <family val="1"/>
        <charset val="186"/>
      </rPr>
      <t xml:space="preserve"> </t>
    </r>
    <r>
      <rPr>
        <sz val="9"/>
        <rFont val="Times New Roman"/>
        <family val="1"/>
        <charset val="186"/>
      </rPr>
      <t>atkūrimo per ataskaitinį laikotarpį suma</t>
    </r>
  </si>
  <si>
    <t>9.</t>
  </si>
  <si>
    <r>
      <t>Atsargų nuvertėjimas</t>
    </r>
    <r>
      <rPr>
        <b/>
        <sz val="9"/>
        <rFont val="Times New Roman"/>
        <family val="1"/>
        <charset val="186"/>
      </rPr>
      <t xml:space="preserve"> </t>
    </r>
    <r>
      <rPr>
        <sz val="9"/>
        <rFont val="Times New Roman"/>
        <family val="1"/>
        <charset val="186"/>
      </rPr>
      <t xml:space="preserve">per ataskaitinį laikotarpį </t>
    </r>
  </si>
  <si>
    <t>8.</t>
  </si>
  <si>
    <t>Nemokamai arba už simbolinį atlygį gautų atsargų sukaupta nuvertėjimo suma (iki perdavimo)</t>
  </si>
  <si>
    <t>7.</t>
  </si>
  <si>
    <t>Atsargų nuvertėjimas ataskaitinio laikotarpio pradžioje</t>
  </si>
  <si>
    <t>6.</t>
  </si>
  <si>
    <t>Atsargų įsigijimo vertė ataskaitinio laikotarpio pabaigoje (1+2-3+/-4)</t>
  </si>
  <si>
    <t>Pergrupavimai (+/-)</t>
  </si>
  <si>
    <t>3.4.</t>
  </si>
  <si>
    <t>3.3.</t>
  </si>
  <si>
    <t>Atsargų sumažėjimas per ataskaitinį laikotarpį  (3.1+3.2+3.3+3.4)</t>
  </si>
  <si>
    <t>nemokamai gautų atsargų įsigijimo savikaina</t>
  </si>
  <si>
    <t>įsigyto turto įsigijimo savikaina</t>
  </si>
  <si>
    <r>
      <t>Įsigyta atsargų per ataskaitinį laikotarpį:</t>
    </r>
    <r>
      <rPr>
        <sz val="9"/>
        <rFont val="Times New (W1)"/>
        <family val="1"/>
      </rPr>
      <t xml:space="preserve"> </t>
    </r>
    <r>
      <rPr>
        <sz val="9"/>
        <rFont val="Times New (W1)"/>
        <charset val="186"/>
      </rPr>
      <t>(2.1+2.2)</t>
    </r>
  </si>
  <si>
    <r>
      <t xml:space="preserve">Atsargų įsigijimo vertė ataskaitinio laikotarpio pradžioje </t>
    </r>
    <r>
      <rPr>
        <b/>
        <sz val="9"/>
        <color indexed="10"/>
        <rFont val="Times New Roman"/>
        <family val="1"/>
        <charset val="186"/>
      </rPr>
      <t>2019-01-01</t>
    </r>
  </si>
  <si>
    <t>atsargos, skirtos parduoti</t>
  </si>
  <si>
    <t>pagaminta produkcija</t>
  </si>
  <si>
    <t>nebaigtos vykdyti sutartys</t>
  </si>
  <si>
    <t xml:space="preserve">nebaigta gaminti produkcija </t>
  </si>
  <si>
    <t>Pagaminta produkcija ir atsargos, skirtos parduoti</t>
  </si>
  <si>
    <r>
      <t xml:space="preserve">ATSARGŲ VERTĖS PASIKEITIMAS PER ATASKAITINĮ LAIKOTARPĮ*     </t>
    </r>
    <r>
      <rPr>
        <b/>
        <sz val="12"/>
        <color indexed="10"/>
        <rFont val="Times New Roman"/>
        <family val="1"/>
        <charset val="186"/>
      </rPr>
      <t>2019-06-30</t>
    </r>
  </si>
  <si>
    <t>(Informacijos apie balansinę atsargų vertę pateikimo žemesniojo lygio finansinių ataskaitų aiškinamajame rašte forma)</t>
  </si>
  <si>
    <t xml:space="preserve">                         1 priedas</t>
  </si>
  <si>
    <t xml:space="preserve">                         8-ojo VSAFAS „Atsargos“</t>
  </si>
  <si>
    <t>***- Pažymėtose eilutėse parodomas skirtumas tarp ilgalaikio materialiojo turto tikrosios vertės ir įsigijimo savikainos.</t>
  </si>
  <si>
    <t>**- Kito subjekto sukaupta turto nusidėvėjimo arba nuvertėjimo suma iki perdavimo.</t>
  </si>
  <si>
    <t>* - Pažymėti ataskaitos laukai nepildomi.</t>
  </si>
  <si>
    <r>
      <t>Ilgalaikio materialiojo turto likutinė vertė ataskaitinio laikotarpio pradžioje (1-6-12+19</t>
    </r>
    <r>
      <rPr>
        <b/>
        <sz val="10"/>
        <rFont val="Times New Roman"/>
        <family val="1"/>
        <charset val="186"/>
      </rPr>
      <t>)</t>
    </r>
  </si>
  <si>
    <t>26.</t>
  </si>
  <si>
    <r>
      <t xml:space="preserve">Ilgalaikio materialiojo turto likutinė vertė ataskaitinio laikotarpio pabaigoje (5-11-18+ 24) </t>
    </r>
    <r>
      <rPr>
        <b/>
        <sz val="10"/>
        <color indexed="10"/>
        <rFont val="Times New Roman"/>
        <family val="1"/>
        <charset val="186"/>
      </rPr>
      <t>2019-06-30</t>
    </r>
  </si>
  <si>
    <t>25.</t>
  </si>
  <si>
    <t>X</t>
  </si>
  <si>
    <t>Tikroji vertė ataskaitinio laikotarpio pabaigoje (19+20+/-21-22+/-23)***</t>
  </si>
  <si>
    <t>24.</t>
  </si>
  <si>
    <t>Pergrupavimai (+/-)***</t>
  </si>
  <si>
    <t>23.</t>
  </si>
  <si>
    <t>nurašyto***</t>
  </si>
  <si>
    <t>22.3.</t>
  </si>
  <si>
    <t>perduoto***</t>
  </si>
  <si>
    <t>22.2.</t>
  </si>
  <si>
    <t>parduoto***</t>
  </si>
  <si>
    <t>22.1.</t>
  </si>
  <si>
    <t>Parduoto, perduoto ir nurašyto turto tikrosios vertės suma (22.1+22.2+22.3)***</t>
  </si>
  <si>
    <t>22.</t>
  </si>
  <si>
    <t>Tikrosios vertės pasikeitimo per ataskaitinį laikotarpį suma (+/-) ***</t>
  </si>
  <si>
    <t>21.</t>
  </si>
  <si>
    <t>Neatlygintinai gauto turto iš kito subjekto sukauptos tikrosios vertės pokytis***</t>
  </si>
  <si>
    <t>20.</t>
  </si>
  <si>
    <t>Tikroji vertė ataskaitinio laikotarpio pradžioje***</t>
  </si>
  <si>
    <t>19.</t>
  </si>
  <si>
    <r>
      <t>Nuvertėjimo suma ataskaitinio laikotarpio pabaigoje (12+13+14</t>
    </r>
    <r>
      <rPr>
        <b/>
        <strike/>
        <sz val="10"/>
        <rFont val="Times New Roman"/>
        <family val="1"/>
        <charset val="186"/>
      </rPr>
      <t xml:space="preserve"> </t>
    </r>
    <r>
      <rPr>
        <b/>
        <sz val="10"/>
        <rFont val="Times New Roman"/>
        <family val="1"/>
        <charset val="186"/>
      </rPr>
      <t xml:space="preserve">-15-16+/-17)      </t>
    </r>
  </si>
  <si>
    <t>18.</t>
  </si>
  <si>
    <t>17.</t>
  </si>
  <si>
    <t>nurašyto</t>
  </si>
  <si>
    <t>16.3.</t>
  </si>
  <si>
    <t>perduoto</t>
  </si>
  <si>
    <t>16.2.</t>
  </si>
  <si>
    <t>parduoto</t>
  </si>
  <si>
    <t>16.1.</t>
  </si>
  <si>
    <t>Sukaupta parduoto, perduoto ir nurašyto turto nuvertėjimo suma (16.1+16.2+16.3)</t>
  </si>
  <si>
    <t>16.</t>
  </si>
  <si>
    <t>Panaikinta nuvertėjimo suma per ataskaitinį laikotarpį</t>
  </si>
  <si>
    <t>15.</t>
  </si>
  <si>
    <t xml:space="preserve">Apskaičiuota nuvertėjimo suma per ataskaitinį laikotarpį </t>
  </si>
  <si>
    <t>Neatlygintinai gauto turto sukaupta nuvertėjimo suma**</t>
  </si>
  <si>
    <t>Nuvertėjimo suma ataskaitinio laikotarpio pradžioje</t>
  </si>
  <si>
    <r>
      <t xml:space="preserve">Sukaupta nusidėvėjimo suma ataskaitinio laikotarpio pabaigoje (6+7+8-9+/-10)      </t>
    </r>
    <r>
      <rPr>
        <b/>
        <sz val="10"/>
        <color indexed="10"/>
        <rFont val="Times New Roman"/>
        <family val="1"/>
        <charset val="186"/>
      </rPr>
      <t>2019-06-30</t>
    </r>
  </si>
  <si>
    <t>9.3.</t>
  </si>
  <si>
    <t>9.2.</t>
  </si>
  <si>
    <t>9.1.</t>
  </si>
  <si>
    <t>Sukaupta parduoto, perduoto ir nurašyto turto nusidėvėjimo suma (9.1+9.2+9.3)</t>
  </si>
  <si>
    <t>Apskaičiuota nusidėvėjimo suma per  ataskaitinį laikotarpį</t>
  </si>
  <si>
    <t>Neatlygintinai gauto turto sukaupta nusidėvėjimo suma**</t>
  </si>
  <si>
    <r>
      <t xml:space="preserve">Sukaupta nusidėvėjimo suma ataskaitinio laikotarpio pradžioje </t>
    </r>
    <r>
      <rPr>
        <b/>
        <sz val="9"/>
        <color indexed="10"/>
        <rFont val="Times New Roman"/>
        <family val="1"/>
        <charset val="186"/>
      </rPr>
      <t>2019-01-01</t>
    </r>
  </si>
  <si>
    <r>
      <t xml:space="preserve">Įsigijimo ar pasigaminimo savikaina ataskaitinio laikotarpio pabaigoje (1+2-3+/-4)   </t>
    </r>
    <r>
      <rPr>
        <b/>
        <sz val="10"/>
        <color indexed="10"/>
        <rFont val="Times New Roman"/>
        <family val="1"/>
        <charset val="186"/>
      </rPr>
      <t>2019-06-30</t>
    </r>
  </si>
  <si>
    <t>Parduoto, perduoto ir  nurašyto turto suma per ataskaitinį laikotarpį (3.1+3.2+3.3)</t>
  </si>
  <si>
    <t>neatlygintinai gauto turto įsigijimo savikaina</t>
  </si>
  <si>
    <t>pirkto turto įsigijimo savikaina</t>
  </si>
  <si>
    <t xml:space="preserve">       </t>
  </si>
  <si>
    <t>Įsigijimai per ataskaitinį laikotarpį (2.1+2.2)</t>
  </si>
  <si>
    <r>
      <t xml:space="preserve">Įsigijimo ar pasigaminimo savikaina ataskaitinio laikotarpio pradžioje </t>
    </r>
    <r>
      <rPr>
        <b/>
        <sz val="8"/>
        <color indexed="10"/>
        <rFont val="Times New Roman"/>
        <family val="1"/>
        <charset val="186"/>
      </rPr>
      <t>2019-01-01</t>
    </r>
  </si>
  <si>
    <t>Kitas ilgalaikis materialusis turtas</t>
  </si>
  <si>
    <t>Kitos vertybės</t>
  </si>
  <si>
    <t>Kiti pastatai</t>
  </si>
  <si>
    <t>Gyvena-mieji</t>
  </si>
  <si>
    <t>Išanksti-niai apmo-kėjimai</t>
  </si>
  <si>
    <t>Nebaigta statyba</t>
  </si>
  <si>
    <t>Kilnoja-mosios kultūros vertybės</t>
  </si>
  <si>
    <t>Trans-porto priemonės</t>
  </si>
  <si>
    <t>Nekilno-jamosios kultūros vertybės</t>
  </si>
  <si>
    <t>Infrastru-ktūros ir kiti statiniai</t>
  </si>
  <si>
    <t xml:space="preserve">Eil. Nr. </t>
  </si>
  <si>
    <r>
      <t xml:space="preserve">ILGALAIKIO MATERIALIOJO TURTO BALANSINĖS VERTĖS PASIKEITIMAS PER ATASKAITINĮ LAIKOTARPĮ*   </t>
    </r>
    <r>
      <rPr>
        <b/>
        <sz val="12"/>
        <color indexed="10"/>
        <rFont val="Times New Roman"/>
        <family val="1"/>
        <charset val="186"/>
      </rPr>
      <t>2019-06-30</t>
    </r>
  </si>
  <si>
    <t>(Informacijos apie ilgalaikio materialiojo turto balansinės vertės pasikeitimą per ataskaitinį laikotarpį pateikimo žemesniojo ir aukštesniojo lygių aiškinamajame rašte forma)</t>
  </si>
  <si>
    <t>1 priedas</t>
  </si>
  <si>
    <t>12-ojo VSAFAS „Ilgalaikis materialusis turtas“</t>
  </si>
  <si>
    <t>**– Kito subjekto sukaupta turto amortizacijos arba nuvertėjimo suma iki perdavimo.</t>
  </si>
  <si>
    <r>
      <t xml:space="preserve"> * – </t>
    </r>
    <r>
      <rPr>
        <sz val="10"/>
        <rFont val="Times New Roman"/>
        <family val="1"/>
        <charset val="186"/>
      </rPr>
      <t>Pažymėti ataskaitos laukai nepildomi.</t>
    </r>
  </si>
  <si>
    <t>Nematerialiojo turto likutinė vertė  ataskaitinio laikotarpio pradžioje (1-6-12)</t>
  </si>
  <si>
    <t>Nematerialiojo turto likutinė vertė ataskaitinio laikotarpio pabaigoje (5-11-18)</t>
  </si>
  <si>
    <t>Nuvertėjimo suma ataskaitinio laikotarpio pabaigoje (12+13+14-15-16+/-17)</t>
  </si>
  <si>
    <t>Sukaupta parduoto, perduoto ir nurašyto turto nuvertėjimo suma</t>
  </si>
  <si>
    <t>Apskaičiuota nuvertėjimo suma per ataskaitinį laikotarpį</t>
  </si>
  <si>
    <t>Sukaupta amortizacijos suma ataskaitinio laikotarpio pabaigoje (6+7+8-9+/-10)</t>
  </si>
  <si>
    <t>Sukaupta  parduoto,  perduoto ir nurašyto turto amortizacijos suma</t>
  </si>
  <si>
    <t xml:space="preserve"> Apskaičiuota amortizacijos suma per ataskaitinį laikotarpį</t>
  </si>
  <si>
    <t>Neatlygintinai gauto turto sukaupta amortizacijos suma**</t>
  </si>
  <si>
    <t>Sukaupta amortizacijos suma ataskaitinio laikotarpio pradžioje</t>
  </si>
  <si>
    <t>Įsigijimo ar pasigaminimo savikaina ataskaitinio laikotarpio pabaigoje (1+2-3+/-4)</t>
  </si>
  <si>
    <t>Parduoto, perduoto ir  nurašyto turto suma per ataskaitinį laikotarpį</t>
  </si>
  <si>
    <t>Įsigijimai per ataskaitinį laikotarpį</t>
  </si>
  <si>
    <r>
      <t xml:space="preserve">Įsigijimo ar pasigaminimo savikaina ataskaitinio laikotarpio pradžioje </t>
    </r>
    <r>
      <rPr>
        <b/>
        <sz val="7"/>
        <color indexed="10"/>
        <rFont val="Times New Roman"/>
        <family val="1"/>
        <charset val="186"/>
      </rPr>
      <t>2019-01-01</t>
    </r>
  </si>
  <si>
    <t>išankstiniai apmokėjimai</t>
  </si>
  <si>
    <t>nebaigti projektai</t>
  </si>
  <si>
    <t>kitas nematerialusis turtas</t>
  </si>
  <si>
    <t>literatūros, mokslo ir meno kūriniai</t>
  </si>
  <si>
    <r>
      <t>patentai ir kitos licencijos (išskyrus nurodytus 4 stulpelyje</t>
    </r>
    <r>
      <rPr>
        <b/>
        <sz val="10"/>
        <rFont val="Times New Roman"/>
        <family val="1"/>
        <charset val="186"/>
      </rPr>
      <t>)</t>
    </r>
  </si>
  <si>
    <t>Nebaigti projektai ir išankstiniai apmokėjimai</t>
  </si>
  <si>
    <r>
      <t xml:space="preserve">NEMATERIALIOJO TURTO BALANSINĖS VERTĖS PASIKEITIMAS PER ATASKAITINĮ LAIKOTARPĮ*  </t>
    </r>
    <r>
      <rPr>
        <b/>
        <sz val="11"/>
        <color indexed="10"/>
        <rFont val="Times New Roman"/>
        <family val="1"/>
      </rPr>
      <t>2019-06-30</t>
    </r>
  </si>
  <si>
    <t>(Informacijos apie nematerialiojo turto balansinės vertės pasikeitimą per ataskaitinį laikotarpį pateikimo aukštesniojo ir žemesniojo lygių finansinių ataskaitų aiškinamajame rašte forma)</t>
  </si>
  <si>
    <t>13-ojo VSAFAS „Nematerialusis turtas“</t>
  </si>
  <si>
    <t>7=4+5+6</t>
  </si>
  <si>
    <t>Sumažėjimas (-)</t>
  </si>
  <si>
    <t>Padidėjimas (+)</t>
  </si>
  <si>
    <r>
      <t xml:space="preserve">Paskutinė praėjusio ataskaitinio laikotarpio diena, įvertinus apskaitos politikos keitimo ir klaidų taisymo įtaką      </t>
    </r>
    <r>
      <rPr>
        <b/>
        <sz val="10"/>
        <color indexed="10"/>
        <rFont val="Times New Roman"/>
        <family val="1"/>
        <charset val="186"/>
      </rPr>
      <t>2019-06-30</t>
    </r>
  </si>
  <si>
    <t>Apskaitos politikos keitimo ir klaidų taisymo įtaka</t>
  </si>
  <si>
    <r>
      <t xml:space="preserve">Paskutinė praėjusio ataskaitinio laikotarpio diena </t>
    </r>
    <r>
      <rPr>
        <b/>
        <sz val="10"/>
        <color indexed="10"/>
        <rFont val="Times New Roman"/>
        <family val="1"/>
        <charset val="186"/>
      </rPr>
      <t>2018-12-31</t>
    </r>
  </si>
  <si>
    <r>
      <t xml:space="preserve">APSKAITOS POLITIKOS KEITIMO IR KLAIDŲ TAISYMO ĮTAKA FINANSINĖS BŪKLĖS ATASKAITOS STRAIPSNIAMS  </t>
    </r>
    <r>
      <rPr>
        <b/>
        <sz val="10"/>
        <color indexed="10"/>
        <rFont val="Times New Roman"/>
        <family val="1"/>
        <charset val="186"/>
      </rPr>
      <t>2019-06-30</t>
    </r>
  </si>
  <si>
    <t>(Informacijos apie apskaitos politikos keitimo ir klaidų taisymo įtaką finansinės būklės ataskaitos straipsniams teikimo žemesniojo lygio viešojo sektoriaus subjektų, išskyrus mokesčių fondus ir išteklių fondus,  finansinių ataskaitų aiškinamajame rašte forma)</t>
  </si>
  <si>
    <t>7 priedas</t>
  </si>
  <si>
    <t>7-ojo VSAFAS  „Apskaitos politikos, apskaitinių įverčių keitimas ir klaidų taisymas“</t>
  </si>
  <si>
    <t>Vyriausioji buhalterė                                              Vaida Tamošiūnienė</t>
  </si>
  <si>
    <t>Sumažėjimas    (-)</t>
  </si>
  <si>
    <t>Praėjęs ataskaitinis laikotarpis, įvertinus apskaitos politikos keitimo ir klaidų taisymo įtaką</t>
  </si>
  <si>
    <t>Praėjęs ataskaitinis laikotarpis</t>
  </si>
  <si>
    <t>Pasta-bos Nr.</t>
  </si>
  <si>
    <t>APSKAITOS POLITIKOS KEITIMO IR KLAIDŲ TAISYMO ĮTAKA VEIKLOS REZULTATŲ ATASKAITOS STRAIPSNIAMS</t>
  </si>
  <si>
    <t>(Informacijos apie apskaitos politikos keitimo ir klaidų taisymo įtaką veiklos rezultatų ataskaitos straipsniams teikimo žemesniojo lygio viešojo sektoriaus subjektų, išskyrus mokesčių fondus ir išteklių fondus (įskaitant socialinės apsaugos fondus), finansinių ataskaitų aiškinamajame rašte forma)</t>
  </si>
  <si>
    <t>10 priedas</t>
  </si>
  <si>
    <t xml:space="preserve">                                                                    </t>
  </si>
  <si>
    <t xml:space="preserve">                                        </t>
  </si>
</sst>
</file>

<file path=xl/styles.xml><?xml version="1.0" encoding="utf-8"?>
<styleSheet xmlns="http://schemas.openxmlformats.org/spreadsheetml/2006/main">
  <numFmts count="2">
    <numFmt numFmtId="164" formatCode="&quot; &quot;#,##0.00&quot;    &quot;;&quot;-&quot;#,##0.00&quot;    &quot;;&quot; -&quot;00&quot;    &quot;;&quot; &quot;@&quot; &quot;"/>
    <numFmt numFmtId="165" formatCode="_-* #,##0.00\ &quot;Lt&quot;_-;\-* #,##0.00\ &quot;Lt&quot;_-;_-* &quot;-&quot;??\ &quot;Lt&quot;_-;_-@_-"/>
  </numFmts>
  <fonts count="103">
    <font>
      <sz val="10"/>
      <name val="Arial"/>
      <charset val="186"/>
    </font>
    <font>
      <sz val="10"/>
      <name val="Arial"/>
      <charset val="186"/>
    </font>
    <font>
      <sz val="10"/>
      <name val="Times New Roman"/>
      <family val="1"/>
      <charset val="186"/>
    </font>
    <font>
      <b/>
      <sz val="10"/>
      <name val="Times New Roman"/>
      <family val="1"/>
      <charset val="186"/>
    </font>
    <font>
      <sz val="9"/>
      <name val="Times New Roman"/>
      <family val="1"/>
      <charset val="186"/>
    </font>
    <font>
      <sz val="9"/>
      <name val="Arial"/>
      <family val="2"/>
      <charset val="186"/>
    </font>
    <font>
      <b/>
      <sz val="10"/>
      <name val="Arial"/>
      <family val="2"/>
      <charset val="186"/>
    </font>
    <font>
      <i/>
      <sz val="10"/>
      <name val="Times New Roman"/>
      <family val="1"/>
      <charset val="186"/>
    </font>
    <font>
      <strike/>
      <sz val="10"/>
      <name val="Times New Roman"/>
      <family val="1"/>
      <charset val="186"/>
    </font>
    <font>
      <b/>
      <sz val="10"/>
      <color indexed="10"/>
      <name val="Times New Roman"/>
      <family val="1"/>
      <charset val="186"/>
    </font>
    <font>
      <b/>
      <sz val="8"/>
      <name val="Times New Roman"/>
      <family val="1"/>
      <charset val="186"/>
    </font>
    <font>
      <b/>
      <sz val="8"/>
      <name val="Arial"/>
      <family val="2"/>
      <charset val="186"/>
    </font>
    <font>
      <sz val="8"/>
      <name val="Arial"/>
      <family val="2"/>
      <charset val="186"/>
    </font>
    <font>
      <sz val="8"/>
      <name val="Times New Roman"/>
      <family val="1"/>
      <charset val="186"/>
    </font>
    <font>
      <sz val="12"/>
      <name val="Times New Roman"/>
      <family val="1"/>
      <charset val="186"/>
    </font>
    <font>
      <sz val="11"/>
      <name val="Times New Roman"/>
      <family val="1"/>
      <charset val="186"/>
    </font>
    <font>
      <sz val="11"/>
      <name val="TimesNewRoman,Bold"/>
    </font>
    <font>
      <b/>
      <sz val="11"/>
      <name val="TimesNewRoman,Bold"/>
    </font>
    <font>
      <i/>
      <sz val="11"/>
      <name val="TimesNewRoman,Bold"/>
    </font>
    <font>
      <b/>
      <sz val="12"/>
      <name val="Times New Roman"/>
      <family val="1"/>
      <charset val="186"/>
    </font>
    <font>
      <sz val="8"/>
      <color indexed="8"/>
      <name val="Times New Roman"/>
      <family val="1"/>
      <charset val="186"/>
    </font>
    <font>
      <sz val="8"/>
      <name val="TimesNewRoman,Bold"/>
    </font>
    <font>
      <sz val="10"/>
      <name val="Arial"/>
      <family val="2"/>
      <charset val="186"/>
    </font>
    <font>
      <b/>
      <sz val="11"/>
      <name val="Times New Roman"/>
      <family val="1"/>
      <charset val="186"/>
    </font>
    <font>
      <b/>
      <sz val="11"/>
      <color indexed="10"/>
      <name val="Times New Roman"/>
      <family val="1"/>
      <charset val="186"/>
    </font>
    <font>
      <b/>
      <sz val="11"/>
      <name val="TimesNewRoman,Bold"/>
      <charset val="186"/>
    </font>
    <font>
      <b/>
      <strike/>
      <sz val="11"/>
      <name val="Times New Roman"/>
      <family val="1"/>
      <charset val="186"/>
    </font>
    <font>
      <sz val="8"/>
      <name val="Arial"/>
      <family val="2"/>
      <charset val="186"/>
    </font>
    <font>
      <sz val="8"/>
      <name val="Arial"/>
      <family val="2"/>
      <charset val="186"/>
    </font>
    <font>
      <sz val="11"/>
      <name val="Arial"/>
      <family val="2"/>
      <charset val="186"/>
    </font>
    <font>
      <b/>
      <sz val="11"/>
      <name val="Arial"/>
      <family val="2"/>
      <charset val="186"/>
    </font>
    <font>
      <sz val="12"/>
      <name val="Arial"/>
      <family val="2"/>
      <charset val="186"/>
    </font>
    <font>
      <b/>
      <sz val="12"/>
      <name val="Arial"/>
      <family val="2"/>
      <charset val="186"/>
    </font>
    <font>
      <sz val="11"/>
      <color indexed="10"/>
      <name val="Times New Roman"/>
      <family val="1"/>
      <charset val="186"/>
    </font>
    <font>
      <sz val="14"/>
      <color indexed="10"/>
      <name val="Times New Roman"/>
      <family val="1"/>
      <charset val="186"/>
    </font>
    <font>
      <sz val="10"/>
      <name val="Arial"/>
      <family val="2"/>
      <charset val="186"/>
    </font>
    <font>
      <b/>
      <sz val="10"/>
      <name val="Arial"/>
      <family val="2"/>
      <charset val="186"/>
    </font>
    <font>
      <sz val="10"/>
      <name val="Times New Roman"/>
      <family val="1"/>
    </font>
    <font>
      <sz val="12"/>
      <name val="Times New Roman"/>
      <family val="1"/>
    </font>
    <font>
      <sz val="10"/>
      <name val="Arial"/>
      <family val="2"/>
      <charset val="186"/>
    </font>
    <font>
      <b/>
      <u/>
      <sz val="12"/>
      <name val="TimesNewRoman,Bold"/>
      <charset val="186"/>
    </font>
    <font>
      <b/>
      <sz val="8"/>
      <color indexed="10"/>
      <name val="Times New Roman"/>
      <family val="1"/>
      <charset val="186"/>
    </font>
    <font>
      <sz val="11"/>
      <name val="Times New Roman"/>
      <family val="1"/>
    </font>
    <font>
      <sz val="11"/>
      <color indexed="8"/>
      <name val="Calibri"/>
      <family val="2"/>
      <charset val="186"/>
    </font>
    <font>
      <strike/>
      <sz val="12"/>
      <name val="Times New Roman"/>
      <family val="1"/>
      <charset val="186"/>
    </font>
    <font>
      <b/>
      <strike/>
      <sz val="12"/>
      <name val="Times New Roman"/>
      <family val="1"/>
      <charset val="186"/>
    </font>
    <font>
      <b/>
      <sz val="12"/>
      <color indexed="10"/>
      <name val="Times New Roman"/>
      <family val="1"/>
      <charset val="186"/>
    </font>
    <font>
      <sz val="10"/>
      <color indexed="8"/>
      <name val="Arial"/>
      <family val="2"/>
      <charset val="186"/>
    </font>
    <font>
      <sz val="10"/>
      <color indexed="9"/>
      <name val="Arial"/>
      <family val="2"/>
      <charset val="186"/>
    </font>
    <font>
      <sz val="11"/>
      <color indexed="8"/>
      <name val="Calibri"/>
      <family val="2"/>
    </font>
    <font>
      <sz val="11"/>
      <color indexed="9"/>
      <name val="Calibri"/>
      <family val="2"/>
    </font>
    <font>
      <sz val="10"/>
      <color indexed="20"/>
      <name val="Arial"/>
      <family val="2"/>
      <charset val="186"/>
    </font>
    <font>
      <sz val="11"/>
      <color indexed="16"/>
      <name val="Calibri"/>
      <family val="2"/>
    </font>
    <font>
      <sz val="11"/>
      <color indexed="20"/>
      <name val="Calibri"/>
      <family val="2"/>
    </font>
    <font>
      <b/>
      <sz val="10"/>
      <color indexed="52"/>
      <name val="Arial"/>
      <family val="2"/>
      <charset val="186"/>
    </font>
    <font>
      <b/>
      <sz val="11"/>
      <color indexed="17"/>
      <name val="Calibri"/>
      <family val="2"/>
    </font>
    <font>
      <b/>
      <sz val="11"/>
      <color indexed="52"/>
      <name val="Calibri"/>
      <family val="2"/>
    </font>
    <font>
      <b/>
      <sz val="10"/>
      <color indexed="9"/>
      <name val="Arial"/>
      <family val="2"/>
      <charset val="186"/>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u/>
      <sz val="10"/>
      <color indexed="62"/>
      <name val="Arial"/>
      <family val="2"/>
    </font>
    <font>
      <u/>
      <sz val="10"/>
      <color indexed="12"/>
      <name val="Arial"/>
      <family val="2"/>
    </font>
    <font>
      <u/>
      <sz val="11"/>
      <color indexed="12"/>
      <name val="Calibri"/>
      <family val="2"/>
    </font>
    <font>
      <sz val="10"/>
      <color indexed="62"/>
      <name val="Arial"/>
      <family val="2"/>
      <charset val="186"/>
    </font>
    <font>
      <sz val="11"/>
      <color indexed="48"/>
      <name val="Calibri"/>
      <family val="2"/>
    </font>
    <font>
      <sz val="11"/>
      <color indexed="62"/>
      <name val="Calibri"/>
      <family val="2"/>
    </font>
    <font>
      <sz val="10"/>
      <color indexed="52"/>
      <name val="Arial"/>
      <family val="2"/>
      <charset val="186"/>
    </font>
    <font>
      <sz val="11"/>
      <color indexed="17"/>
      <name val="Calibri"/>
      <family val="2"/>
    </font>
    <font>
      <sz val="11"/>
      <color indexed="52"/>
      <name val="Calibri"/>
      <family val="2"/>
    </font>
    <font>
      <sz val="10"/>
      <color indexed="60"/>
      <name val="Arial"/>
      <family val="2"/>
      <charset val="186"/>
    </font>
    <font>
      <sz val="11"/>
      <color indexed="60"/>
      <name val="Calibri"/>
      <family val="2"/>
    </font>
    <font>
      <sz val="10"/>
      <color indexed="8"/>
      <name val="Arial"/>
      <family val="2"/>
    </font>
    <font>
      <sz val="8"/>
      <color indexed="8"/>
      <name val="Arial"/>
      <family val="2"/>
    </font>
    <font>
      <sz val="10"/>
      <color indexed="8"/>
      <name val="Times New Roman"/>
      <family val="1"/>
    </font>
    <font>
      <b/>
      <sz val="11"/>
      <color indexed="63"/>
      <name val="Calibri"/>
      <family val="2"/>
    </font>
    <font>
      <sz val="8"/>
      <color indexed="62"/>
      <name val="Arial"/>
      <family val="2"/>
    </font>
    <font>
      <b/>
      <sz val="8"/>
      <color indexed="8"/>
      <name val="Arial"/>
      <family val="2"/>
    </font>
    <font>
      <sz val="19"/>
      <color indexed="8"/>
      <name val="Arial"/>
      <family val="2"/>
    </font>
    <font>
      <sz val="8"/>
      <color indexed="14"/>
      <name val="Arial"/>
      <family val="2"/>
    </font>
    <font>
      <b/>
      <sz val="18"/>
      <color indexed="62"/>
      <name val="Cambria"/>
      <family val="1"/>
    </font>
    <font>
      <sz val="12"/>
      <color indexed="8"/>
      <name val="TimesLT"/>
    </font>
    <font>
      <sz val="10"/>
      <name val="Helv"/>
    </font>
    <font>
      <b/>
      <sz val="8"/>
      <color indexed="8"/>
      <name val="Book Antiqua"/>
      <family val="1"/>
    </font>
    <font>
      <sz val="11"/>
      <color indexed="14"/>
      <name val="Calibri"/>
      <family val="2"/>
    </font>
    <font>
      <sz val="10"/>
      <name val="Arial"/>
      <charset val="186"/>
    </font>
    <font>
      <b/>
      <sz val="9"/>
      <name val="Times New Roman"/>
      <family val="1"/>
      <charset val="186"/>
    </font>
    <font>
      <b/>
      <sz val="9"/>
      <color indexed="10"/>
      <name val="Times New Roman"/>
      <family val="1"/>
      <charset val="186"/>
    </font>
    <font>
      <sz val="9"/>
      <name val="Times New (W1)"/>
      <family val="1"/>
    </font>
    <font>
      <sz val="9"/>
      <name val="Times New (W1)"/>
      <charset val="186"/>
    </font>
    <font>
      <b/>
      <sz val="9"/>
      <name val="Times New Roman"/>
      <family val="1"/>
    </font>
    <font>
      <b/>
      <sz val="10"/>
      <name val="Times New Roman"/>
      <family val="1"/>
    </font>
    <font>
      <b/>
      <strike/>
      <sz val="10"/>
      <name val="Times New Roman"/>
      <family val="1"/>
      <charset val="186"/>
    </font>
    <font>
      <b/>
      <sz val="7"/>
      <color indexed="10"/>
      <name val="Times New Roman"/>
      <family val="1"/>
      <charset val="186"/>
    </font>
    <font>
      <b/>
      <sz val="11"/>
      <color indexed="10"/>
      <name val="Times New Roman"/>
      <family val="1"/>
    </font>
    <font>
      <sz val="10"/>
      <color theme="1"/>
      <name val="Arial"/>
      <family val="2"/>
      <charset val="186"/>
    </font>
    <font>
      <b/>
      <sz val="10"/>
      <color indexed="10"/>
      <name val="Arial"/>
      <family val="2"/>
      <charset val="186"/>
    </font>
    <font>
      <sz val="11"/>
      <color rgb="FFFF0000"/>
      <name val="Arial"/>
      <family val="2"/>
      <charset val="186"/>
    </font>
    <font>
      <sz val="11"/>
      <color rgb="FFFF0000"/>
      <name val="TimesNewRoman,Bold"/>
      <charset val="186"/>
    </font>
    <font>
      <b/>
      <sz val="11"/>
      <color rgb="FFFF0000"/>
      <name val="Arial"/>
      <family val="2"/>
      <charset val="186"/>
    </font>
    <font>
      <b/>
      <sz val="11"/>
      <color rgb="FFFF0000"/>
      <name val="TimesNewRoman,Bold"/>
      <charset val="186"/>
    </font>
  </fonts>
  <fills count="6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25"/>
        <bgColor indexed="25"/>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62"/>
        <bgColor indexed="62"/>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10"/>
        <bgColor indexed="10"/>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36"/>
        <bgColor indexed="36"/>
      </patternFill>
    </fill>
    <fill>
      <patternFill patternType="solid">
        <fgColor indexed="27"/>
        <bgColor indexed="27"/>
      </patternFill>
    </fill>
    <fill>
      <patternFill patternType="solid">
        <fgColor indexed="54"/>
        <bgColor indexed="54"/>
      </patternFill>
    </fill>
    <fill>
      <patternFill patternType="solid">
        <fgColor indexed="49"/>
        <bgColor indexed="49"/>
      </patternFill>
    </fill>
    <fill>
      <patternFill patternType="solid">
        <fgColor indexed="53"/>
      </patternFill>
    </fill>
    <fill>
      <patternFill patternType="solid">
        <fgColor indexed="26"/>
        <bgColor indexed="26"/>
      </patternFill>
    </fill>
    <fill>
      <patternFill patternType="solid">
        <fgColor indexed="51"/>
        <bgColor indexed="51"/>
      </patternFill>
    </fill>
    <fill>
      <patternFill patternType="solid">
        <fgColor indexed="53"/>
        <bgColor indexed="53"/>
      </patternFill>
    </fill>
    <fill>
      <patternFill patternType="solid">
        <fgColor indexed="22"/>
      </patternFill>
    </fill>
    <fill>
      <patternFill patternType="solid">
        <fgColor indexed="15"/>
        <bgColor indexed="15"/>
      </patternFill>
    </fill>
    <fill>
      <patternFill patternType="solid">
        <fgColor indexed="55"/>
      </patternFill>
    </fill>
    <fill>
      <patternFill patternType="solid">
        <fgColor indexed="47"/>
        <bgColor indexed="47"/>
      </patternFill>
    </fill>
    <fill>
      <patternFill patternType="solid">
        <fgColor indexed="43"/>
      </patternFill>
    </fill>
    <fill>
      <patternFill patternType="solid">
        <fgColor indexed="43"/>
        <bgColor indexed="43"/>
      </patternFill>
    </fill>
    <fill>
      <patternFill patternType="solid">
        <fgColor indexed="60"/>
      </patternFill>
    </fill>
    <fill>
      <patternFill patternType="solid">
        <fgColor indexed="26"/>
      </patternFill>
    </fill>
    <fill>
      <patternFill patternType="solid">
        <fgColor indexed="12"/>
        <bgColor indexed="12"/>
      </patternFill>
    </fill>
    <fill>
      <patternFill patternType="solid">
        <fgColor indexed="52"/>
        <bgColor indexed="52"/>
      </patternFill>
    </fill>
    <fill>
      <patternFill patternType="solid">
        <fgColor indexed="23"/>
        <bgColor indexed="23"/>
      </patternFill>
    </fill>
    <fill>
      <patternFill patternType="solid">
        <fgColor indexed="44"/>
        <bgColor indexed="44"/>
      </patternFill>
    </fill>
    <fill>
      <patternFill patternType="solid">
        <fgColor indexed="9"/>
        <bgColor indexed="9"/>
      </patternFill>
    </fill>
    <fill>
      <patternFill patternType="solid">
        <fgColor indexed="20"/>
        <bgColor indexed="20"/>
      </patternFill>
    </fill>
    <fill>
      <patternFill patternType="solid">
        <fgColor indexed="42"/>
        <bgColor indexed="27"/>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rgb="FFCCFFCC"/>
        <bgColor indexed="64"/>
      </patternFill>
    </fill>
    <fill>
      <patternFill patternType="solid">
        <fgColor theme="6" tint="0.59999389629810485"/>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double">
        <color indexed="17"/>
      </bottom>
      <diagonal/>
    </border>
    <border>
      <left style="thin">
        <color indexed="22"/>
      </left>
      <right style="thin">
        <color indexed="22"/>
      </right>
      <top style="thin">
        <color indexed="22"/>
      </top>
      <bottom style="thin">
        <color indexed="22"/>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right/>
      <top style="thin">
        <color indexed="48"/>
      </top>
      <bottom style="double">
        <color indexed="4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1083">
    <xf numFmtId="0" fontId="0" fillId="0" borderId="0"/>
    <xf numFmtId="0" fontId="47" fillId="2" borderId="0" applyNumberFormat="0" applyBorder="0" applyAlignment="0" applyProtection="0"/>
    <xf numFmtId="0" fontId="47" fillId="3" borderId="0" applyNumberFormat="0" applyBorder="0" applyAlignment="0" applyProtection="0"/>
    <xf numFmtId="0" fontId="47" fillId="4" borderId="0" applyNumberFormat="0" applyBorder="0" applyAlignment="0" applyProtection="0"/>
    <xf numFmtId="0" fontId="47" fillId="5" borderId="0" applyNumberFormat="0" applyBorder="0" applyAlignment="0" applyProtection="0"/>
    <xf numFmtId="0" fontId="47" fillId="6" borderId="0" applyNumberFormat="0" applyBorder="0" applyAlignment="0" applyProtection="0"/>
    <xf numFmtId="0" fontId="47" fillId="7" borderId="0" applyNumberFormat="0" applyBorder="0" applyAlignment="0" applyProtection="0"/>
    <xf numFmtId="0" fontId="47" fillId="8" borderId="0" applyNumberFormat="0" applyBorder="0" applyAlignment="0" applyProtection="0"/>
    <xf numFmtId="0" fontId="47" fillId="9" borderId="0" applyNumberFormat="0" applyBorder="0" applyAlignment="0" applyProtection="0"/>
    <xf numFmtId="0" fontId="47" fillId="10" borderId="0" applyNumberFormat="0" applyBorder="0" applyAlignment="0" applyProtection="0"/>
    <xf numFmtId="0" fontId="47" fillId="5" borderId="0" applyNumberFormat="0" applyBorder="0" applyAlignment="0" applyProtection="0"/>
    <xf numFmtId="0" fontId="47" fillId="8" borderId="0" applyNumberFormat="0" applyBorder="0" applyAlignment="0" applyProtection="0"/>
    <xf numFmtId="0" fontId="47" fillId="11" borderId="0" applyNumberFormat="0" applyBorder="0" applyAlignment="0" applyProtection="0"/>
    <xf numFmtId="0" fontId="48" fillId="12"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49" fillId="17" borderId="0" applyNumberFormat="0" applyFont="0" applyBorder="0" applyAlignment="0" applyProtection="0"/>
    <xf numFmtId="0" fontId="49" fillId="17" borderId="0" applyNumberFormat="0" applyFont="0" applyBorder="0" applyAlignment="0" applyProtection="0"/>
    <xf numFmtId="0" fontId="49" fillId="17" borderId="0" applyNumberFormat="0" applyFont="0" applyBorder="0" applyAlignment="0" applyProtection="0"/>
    <xf numFmtId="0" fontId="49" fillId="17" borderId="0" applyNumberFormat="0" applyFont="0" applyBorder="0" applyAlignment="0" applyProtection="0"/>
    <xf numFmtId="0" fontId="49" fillId="18" borderId="0" applyNumberFormat="0" applyFont="0" applyBorder="0" applyAlignment="0" applyProtection="0"/>
    <xf numFmtId="0" fontId="49" fillId="18" borderId="0" applyNumberFormat="0" applyFont="0" applyBorder="0" applyAlignment="0" applyProtection="0"/>
    <xf numFmtId="0" fontId="49" fillId="18" borderId="0" applyNumberFormat="0" applyFont="0" applyBorder="0" applyAlignment="0" applyProtection="0"/>
    <xf numFmtId="0" fontId="49" fillId="18" borderId="0" applyNumberFormat="0" applyFont="0" applyBorder="0" applyAlignment="0" applyProtection="0"/>
    <xf numFmtId="0" fontId="50" fillId="19"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1" borderId="0" applyNumberFormat="0" applyBorder="0" applyAlignment="0" applyProtection="0"/>
    <xf numFmtId="0" fontId="48" fillId="22" borderId="0" applyNumberFormat="0" applyBorder="0" applyAlignment="0" applyProtection="0"/>
    <xf numFmtId="0" fontId="49" fillId="23" borderId="0" applyNumberFormat="0" applyFont="0" applyBorder="0" applyAlignment="0" applyProtection="0"/>
    <xf numFmtId="0" fontId="49" fillId="23" borderId="0" applyNumberFormat="0" applyFont="0" applyBorder="0" applyAlignment="0" applyProtection="0"/>
    <xf numFmtId="0" fontId="49" fillId="23" borderId="0" applyNumberFormat="0" applyFont="0" applyBorder="0" applyAlignment="0" applyProtection="0"/>
    <xf numFmtId="0" fontId="49" fillId="23" borderId="0" applyNumberFormat="0" applyFont="0" applyBorder="0" applyAlignment="0" applyProtection="0"/>
    <xf numFmtId="0" fontId="49" fillId="24" borderId="0" applyNumberFormat="0" applyFont="0" applyBorder="0" applyAlignment="0" applyProtection="0"/>
    <xf numFmtId="0" fontId="49" fillId="24" borderId="0" applyNumberFormat="0" applyFont="0" applyBorder="0" applyAlignment="0" applyProtection="0"/>
    <xf numFmtId="0" fontId="49" fillId="24" borderId="0" applyNumberFormat="0" applyFont="0" applyBorder="0" applyAlignment="0" applyProtection="0"/>
    <xf numFmtId="0" fontId="49" fillId="24" borderId="0" applyNumberFormat="0" applyFont="0" applyBorder="0" applyAlignment="0" applyProtection="0"/>
    <xf numFmtId="0" fontId="50" fillId="25"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26" borderId="0" applyNumberFormat="0" applyBorder="0" applyAlignment="0" applyProtection="0"/>
    <xf numFmtId="0" fontId="48" fillId="27" borderId="0" applyNumberFormat="0" applyBorder="0" applyAlignment="0" applyProtection="0"/>
    <xf numFmtId="0" fontId="49" fillId="28" borderId="0" applyNumberFormat="0" applyFont="0" applyBorder="0" applyAlignment="0" applyProtection="0"/>
    <xf numFmtId="0" fontId="49" fillId="28" borderId="0" applyNumberFormat="0" applyFont="0" applyBorder="0" applyAlignment="0" applyProtection="0"/>
    <xf numFmtId="0" fontId="49" fillId="28" borderId="0" applyNumberFormat="0" applyFont="0" applyBorder="0" applyAlignment="0" applyProtection="0"/>
    <xf numFmtId="0" fontId="49" fillId="28"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48" fillId="13" borderId="0" applyNumberFormat="0" applyBorder="0" applyAlignment="0" applyProtection="0"/>
    <xf numFmtId="0" fontId="49" fillId="23" borderId="0" applyNumberFormat="0" applyFont="0" applyBorder="0" applyAlignment="0" applyProtection="0"/>
    <xf numFmtId="0" fontId="49" fillId="23" borderId="0" applyNumberFormat="0" applyFont="0" applyBorder="0" applyAlignment="0" applyProtection="0"/>
    <xf numFmtId="0" fontId="49" fillId="23" borderId="0" applyNumberFormat="0" applyFont="0" applyBorder="0" applyAlignment="0" applyProtection="0"/>
    <xf numFmtId="0" fontId="49" fillId="23" borderId="0" applyNumberFormat="0" applyFont="0" applyBorder="0" applyAlignment="0" applyProtection="0"/>
    <xf numFmtId="0" fontId="49" fillId="32" borderId="0" applyNumberFormat="0" applyFont="0" applyBorder="0" applyAlignment="0" applyProtection="0"/>
    <xf numFmtId="0" fontId="49" fillId="32" borderId="0" applyNumberFormat="0" applyFont="0" applyBorder="0" applyAlignment="0" applyProtection="0"/>
    <xf numFmtId="0" fontId="49" fillId="32" borderId="0" applyNumberFormat="0" applyFont="0" applyBorder="0" applyAlignment="0" applyProtection="0"/>
    <xf numFmtId="0" fontId="49" fillId="32" borderId="0" applyNumberFormat="0" applyFont="0" applyBorder="0" applyAlignment="0" applyProtection="0"/>
    <xf numFmtId="0" fontId="50" fillId="24"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4" borderId="0" applyNumberFormat="0" applyBorder="0" applyAlignment="0" applyProtection="0"/>
    <xf numFmtId="0" fontId="48" fillId="14" borderId="0" applyNumberFormat="0" applyBorder="0" applyAlignment="0" applyProtection="0"/>
    <xf numFmtId="0" fontId="49" fillId="35" borderId="0" applyNumberFormat="0" applyFont="0" applyBorder="0" applyAlignment="0" applyProtection="0"/>
    <xf numFmtId="0" fontId="49" fillId="35" borderId="0" applyNumberFormat="0" applyFont="0" applyBorder="0" applyAlignment="0" applyProtection="0"/>
    <xf numFmtId="0" fontId="49" fillId="35" borderId="0" applyNumberFormat="0" applyFont="0" applyBorder="0" applyAlignment="0" applyProtection="0"/>
    <xf numFmtId="0" fontId="49" fillId="35" borderId="0" applyNumberFormat="0" applyFont="0" applyBorder="0" applyAlignment="0" applyProtection="0"/>
    <xf numFmtId="0" fontId="49" fillId="36" borderId="0" applyNumberFormat="0" applyFont="0" applyBorder="0" applyAlignment="0" applyProtection="0"/>
    <xf numFmtId="0" fontId="49" fillId="36" borderId="0" applyNumberFormat="0" applyFont="0" applyBorder="0" applyAlignment="0" applyProtection="0"/>
    <xf numFmtId="0" fontId="49" fillId="36" borderId="0" applyNumberFormat="0" applyFont="0" applyBorder="0" applyAlignment="0" applyProtection="0"/>
    <xf numFmtId="0" fontId="49" fillId="36" borderId="0" applyNumberFormat="0" applyFon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37" borderId="0" applyNumberFormat="0" applyBorder="0" applyAlignment="0" applyProtection="0"/>
    <xf numFmtId="0" fontId="48" fillId="38" borderId="0" applyNumberFormat="0" applyBorder="0" applyAlignment="0" applyProtection="0"/>
    <xf numFmtId="0" fontId="49" fillId="39" borderId="0" applyNumberFormat="0" applyFont="0" applyBorder="0" applyAlignment="0" applyProtection="0"/>
    <xf numFmtId="0" fontId="49" fillId="39" borderId="0" applyNumberFormat="0" applyFont="0" applyBorder="0" applyAlignment="0" applyProtection="0"/>
    <xf numFmtId="0" fontId="49" fillId="39" borderId="0" applyNumberFormat="0" applyFont="0" applyBorder="0" applyAlignment="0" applyProtection="0"/>
    <xf numFmtId="0" fontId="49" fillId="39" borderId="0" applyNumberFormat="0" applyFont="0" applyBorder="0" applyAlignment="0" applyProtection="0"/>
    <xf numFmtId="0" fontId="49" fillId="18" borderId="0" applyNumberFormat="0" applyFont="0" applyBorder="0" applyAlignment="0" applyProtection="0"/>
    <xf numFmtId="0" fontId="49" fillId="18" borderId="0" applyNumberFormat="0" applyFont="0" applyBorder="0" applyAlignment="0" applyProtection="0"/>
    <xf numFmtId="0" fontId="49" fillId="18" borderId="0" applyNumberFormat="0" applyFont="0" applyBorder="0" applyAlignment="0" applyProtection="0"/>
    <xf numFmtId="0" fontId="49" fillId="18" borderId="0" applyNumberFormat="0" applyFon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3" fillId="25" borderId="0" applyNumberFormat="0" applyBorder="0" applyAlignment="0" applyProtection="0"/>
    <xf numFmtId="0" fontId="54" fillId="42" borderId="1" applyNumberFormat="0" applyAlignment="0" applyProtection="0"/>
    <xf numFmtId="0" fontId="55" fillId="43" borderId="2" applyNumberFormat="0" applyAlignment="0" applyProtection="0"/>
    <xf numFmtId="0" fontId="55" fillId="43" borderId="2" applyNumberFormat="0" applyAlignment="0" applyProtection="0"/>
    <xf numFmtId="0" fontId="55" fillId="43" borderId="2" applyNumberFormat="0" applyAlignment="0" applyProtection="0"/>
    <xf numFmtId="0" fontId="55" fillId="43" borderId="2" applyNumberFormat="0" applyAlignment="0" applyProtection="0"/>
    <xf numFmtId="0" fontId="55" fillId="43" borderId="2" applyNumberFormat="0" applyAlignment="0" applyProtection="0"/>
    <xf numFmtId="0" fontId="55" fillId="43" borderId="2" applyNumberFormat="0" applyAlignment="0" applyProtection="0"/>
    <xf numFmtId="0" fontId="55" fillId="43" borderId="2" applyNumberFormat="0" applyAlignment="0" applyProtection="0"/>
    <xf numFmtId="0" fontId="55" fillId="43" borderId="2" applyNumberFormat="0" applyAlignment="0" applyProtection="0"/>
    <xf numFmtId="0" fontId="56" fillId="18" borderId="1" applyNumberFormat="0" applyAlignment="0" applyProtection="0"/>
    <xf numFmtId="0" fontId="57" fillId="44" borderId="3" applyNumberFormat="0" applyAlignment="0" applyProtection="0"/>
    <xf numFmtId="0" fontId="58" fillId="33" borderId="3" applyNumberFormat="0" applyAlignment="0" applyProtection="0"/>
    <xf numFmtId="0" fontId="58" fillId="33" borderId="3" applyNumberFormat="0" applyAlignment="0" applyProtection="0"/>
    <xf numFmtId="0" fontId="58" fillId="33" borderId="3" applyNumberFormat="0" applyAlignment="0" applyProtection="0"/>
    <xf numFmtId="0" fontId="58" fillId="33" borderId="3" applyNumberFormat="0" applyAlignment="0" applyProtection="0"/>
    <xf numFmtId="0" fontId="58" fillId="33" borderId="3" applyNumberFormat="0" applyAlignment="0" applyProtection="0"/>
    <xf numFmtId="0" fontId="58" fillId="33" borderId="3" applyNumberFormat="0" applyAlignment="0" applyProtection="0"/>
    <xf numFmtId="0" fontId="58" fillId="33" borderId="3" applyNumberFormat="0" applyAlignment="0" applyProtection="0"/>
    <xf numFmtId="0" fontId="58" fillId="33" borderId="3" applyNumberFormat="0" applyAlignment="0" applyProtection="0"/>
    <xf numFmtId="0" fontId="58" fillId="32" borderId="3" applyNumberFormat="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49" fillId="29" borderId="0" applyNumberFormat="0" applyFont="0" applyBorder="0" applyAlignment="0" applyProtection="0"/>
    <xf numFmtId="0" fontId="60" fillId="0" borderId="4" applyNumberFormat="0" applyFill="0" applyAlignment="0" applyProtection="0"/>
    <xf numFmtId="0" fontId="60" fillId="0" borderId="4" applyNumberFormat="0" applyFill="0" applyAlignment="0" applyProtection="0"/>
    <xf numFmtId="0" fontId="60" fillId="0" borderId="4" applyNumberFormat="0" applyFill="0" applyAlignment="0" applyProtection="0"/>
    <xf numFmtId="0" fontId="60" fillId="0" borderId="4" applyNumberFormat="0" applyFill="0" applyAlignment="0" applyProtection="0"/>
    <xf numFmtId="0" fontId="60" fillId="0" borderId="4" applyNumberFormat="0" applyFill="0" applyAlignment="0" applyProtection="0"/>
    <xf numFmtId="0" fontId="60" fillId="0" borderId="4" applyNumberFormat="0" applyFill="0" applyAlignment="0" applyProtection="0"/>
    <xf numFmtId="0" fontId="60" fillId="0" borderId="4" applyNumberFormat="0" applyFill="0" applyAlignment="0" applyProtection="0"/>
    <xf numFmtId="0" fontId="60" fillId="0" borderId="4" applyNumberFormat="0" applyFill="0" applyAlignment="0" applyProtection="0"/>
    <xf numFmtId="0" fontId="61" fillId="0" borderId="5" applyNumberFormat="0" applyFill="0" applyAlignment="0" applyProtection="0"/>
    <xf numFmtId="0" fontId="61" fillId="0" borderId="5" applyNumberFormat="0" applyFill="0" applyAlignment="0" applyProtection="0"/>
    <xf numFmtId="0" fontId="61" fillId="0" borderId="5" applyNumberFormat="0" applyFill="0" applyAlignment="0" applyProtection="0"/>
    <xf numFmtId="0" fontId="61" fillId="0" borderId="5" applyNumberFormat="0" applyFill="0" applyAlignment="0" applyProtection="0"/>
    <xf numFmtId="0" fontId="61" fillId="0" borderId="5" applyNumberFormat="0" applyFill="0" applyAlignment="0" applyProtection="0"/>
    <xf numFmtId="0" fontId="61" fillId="0" borderId="5" applyNumberFormat="0" applyFill="0" applyAlignment="0" applyProtection="0"/>
    <xf numFmtId="0" fontId="61" fillId="0" borderId="5" applyNumberFormat="0" applyFill="0" applyAlignment="0" applyProtection="0"/>
    <xf numFmtId="0" fontId="61" fillId="0" borderId="5" applyNumberFormat="0" applyFill="0" applyAlignment="0" applyProtection="0"/>
    <xf numFmtId="0" fontId="62" fillId="0" borderId="6" applyNumberFormat="0" applyFill="0" applyAlignment="0" applyProtection="0"/>
    <xf numFmtId="0" fontId="62" fillId="0" borderId="6" applyNumberFormat="0" applyFill="0" applyAlignment="0" applyProtection="0"/>
    <xf numFmtId="0" fontId="62" fillId="0" borderId="6" applyNumberFormat="0" applyFill="0" applyAlignment="0" applyProtection="0"/>
    <xf numFmtId="0" fontId="62" fillId="0" borderId="6" applyNumberFormat="0" applyFill="0" applyAlignment="0" applyProtection="0"/>
    <xf numFmtId="0" fontId="62" fillId="0" borderId="6" applyNumberFormat="0" applyFill="0" applyAlignment="0" applyProtection="0"/>
    <xf numFmtId="0" fontId="62" fillId="0" borderId="6" applyNumberFormat="0" applyFill="0" applyAlignment="0" applyProtection="0"/>
    <xf numFmtId="0" fontId="62" fillId="0" borderId="6" applyNumberFormat="0" applyFill="0" applyAlignment="0" applyProtection="0"/>
    <xf numFmtId="0" fontId="62" fillId="0" borderId="6"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6" fillId="7" borderId="1" applyNumberFormat="0" applyAlignment="0" applyProtection="0"/>
    <xf numFmtId="0" fontId="67" fillId="18" borderId="2" applyNumberFormat="0" applyAlignment="0" applyProtection="0"/>
    <xf numFmtId="0" fontId="67" fillId="18" borderId="2" applyNumberFormat="0" applyAlignment="0" applyProtection="0"/>
    <xf numFmtId="0" fontId="67" fillId="18" borderId="2" applyNumberFormat="0" applyAlignment="0" applyProtection="0"/>
    <xf numFmtId="0" fontId="67" fillId="18" borderId="2" applyNumberFormat="0" applyAlignment="0" applyProtection="0"/>
    <xf numFmtId="0" fontId="67" fillId="18" borderId="2" applyNumberFormat="0" applyAlignment="0" applyProtection="0"/>
    <xf numFmtId="0" fontId="67" fillId="18" borderId="2" applyNumberFormat="0" applyAlignment="0" applyProtection="0"/>
    <xf numFmtId="0" fontId="67" fillId="18" borderId="2" applyNumberFormat="0" applyAlignment="0" applyProtection="0"/>
    <xf numFmtId="0" fontId="67" fillId="18" borderId="2" applyNumberFormat="0" applyAlignment="0" applyProtection="0"/>
    <xf numFmtId="0" fontId="68" fillId="45" borderId="1" applyNumberFormat="0" applyAlignment="0" applyProtection="0"/>
    <xf numFmtId="0" fontId="97" fillId="0" borderId="0"/>
    <xf numFmtId="0" fontId="69" fillId="0" borderId="8"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0" fillId="0" borderId="9" applyNumberFormat="0" applyFill="0" applyAlignment="0" applyProtection="0"/>
    <xf numFmtId="0" fontId="71" fillId="0" borderId="8" applyNumberFormat="0" applyFill="0" applyAlignment="0" applyProtection="0"/>
    <xf numFmtId="0" fontId="72" fillId="46"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73" fillId="47" borderId="0" applyNumberFormat="0" applyBorder="0" applyAlignment="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22" fillId="0" borderId="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6" fillId="0" borderId="0" applyNumberFormat="0" applyBorder="0" applyProtection="0"/>
    <xf numFmtId="0" fontId="76" fillId="0" borderId="0" applyNumberFormat="0" applyBorder="0" applyProtection="0"/>
    <xf numFmtId="0" fontId="76" fillId="0" borderId="0" applyNumberFormat="0" applyBorder="0" applyProtection="0"/>
    <xf numFmtId="0" fontId="76"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22" fillId="0" borderId="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3" fillId="0" borderId="0"/>
    <xf numFmtId="0" fontId="49" fillId="0" borderId="0" applyNumberFormat="0" applyFon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22" fillId="0" borderId="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49" fillId="0" borderId="0" applyNumberFormat="0" applyFont="0" applyFill="0" applyBorder="0" applyAlignment="0" applyProtection="0"/>
    <xf numFmtId="0" fontId="22" fillId="0" borderId="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22" fillId="0" borderId="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74" fillId="0" borderId="0" applyNumberFormat="0" applyBorder="0" applyProtection="0"/>
    <xf numFmtId="0" fontId="74" fillId="0" borderId="0" applyNumberFormat="0" applyBorder="0" applyProtection="0"/>
    <xf numFmtId="0" fontId="49" fillId="0" borderId="0" applyNumberFormat="0" applyFont="0" applyFill="0" applyBorder="0" applyAlignment="0" applyProtection="0"/>
    <xf numFmtId="0" fontId="74" fillId="0" borderId="0" applyNumberFormat="0" applyBorder="0" applyProtection="0"/>
    <xf numFmtId="0" fontId="49" fillId="0" borderId="0" applyNumberFormat="0" applyBorder="0" applyProtection="0"/>
    <xf numFmtId="0" fontId="75" fillId="28"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49" fillId="0" borderId="0" applyNumberFormat="0" applyFont="0" applyFill="0" applyBorder="0" applyAlignment="0" applyProtection="0"/>
    <xf numFmtId="0" fontId="22" fillId="0" borderId="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49"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49" fillId="0" borderId="0" applyNumberFormat="0" applyBorder="0" applyProtection="0"/>
    <xf numFmtId="0" fontId="74" fillId="0" borderId="0" applyNumberFormat="0" applyBorder="0" applyProtection="0"/>
    <xf numFmtId="0" fontId="49" fillId="0" borderId="0" applyNumberFormat="0" applyBorder="0" applyProtection="0"/>
    <xf numFmtId="0" fontId="43" fillId="0" borderId="0"/>
    <xf numFmtId="0" fontId="75" fillId="28"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Fon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22" fillId="0" borderId="0"/>
    <xf numFmtId="0" fontId="74"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Font="0" applyFill="0" applyBorder="0" applyAlignment="0" applyProtection="0"/>
    <xf numFmtId="0" fontId="49" fillId="0" borderId="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Fon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Font="0" applyBorder="0" applyProtection="0"/>
    <xf numFmtId="0" fontId="49" fillId="0" borderId="0" applyNumberFormat="0" applyFon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22" fillId="0" borderId="0"/>
    <xf numFmtId="0" fontId="49" fillId="0" borderId="0" applyNumberFormat="0" applyFon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74" fillId="0" borderId="0" applyNumberFormat="0" applyBorder="0" applyProtection="0"/>
    <xf numFmtId="0" fontId="74"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49" fillId="0" borderId="0" applyNumberFormat="0" applyBorder="0" applyProtection="0"/>
    <xf numFmtId="0" fontId="49" fillId="0" borderId="0" applyNumberFormat="0" applyFont="0" applyBorder="0" applyProtection="0"/>
    <xf numFmtId="0" fontId="49" fillId="0" borderId="0" applyNumberFormat="0" applyBorder="0" applyProtection="0"/>
    <xf numFmtId="0" fontId="75" fillId="28" borderId="0" applyNumberFormat="0" applyBorder="0" applyProtection="0"/>
    <xf numFmtId="0" fontId="75" fillId="28"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5" fillId="28" borderId="0" applyNumberFormat="0" applyBorder="0" applyProtection="0"/>
    <xf numFmtId="0" fontId="22" fillId="0" borderId="0"/>
    <xf numFmtId="0" fontId="75" fillId="28" borderId="0" applyNumberFormat="0" applyBorder="0" applyProtection="0"/>
    <xf numFmtId="0" fontId="75" fillId="28" borderId="0" applyNumberFormat="0" applyBorder="0" applyProtection="0"/>
    <xf numFmtId="0" fontId="12" fillId="48" borderId="0"/>
    <xf numFmtId="0" fontId="75" fillId="28" borderId="0" applyNumberFormat="0" applyBorder="0" applyProtection="0"/>
    <xf numFmtId="0" fontId="75" fillId="28" borderId="0" applyNumberFormat="0" applyBorder="0" applyProtection="0"/>
    <xf numFmtId="0" fontId="49" fillId="0" borderId="0" applyNumberFormat="0" applyBorder="0" applyProtection="0"/>
    <xf numFmtId="0" fontId="49" fillId="0" borderId="0" applyNumberFormat="0" applyFont="0" applyBorder="0" applyProtection="0"/>
    <xf numFmtId="0" fontId="43" fillId="0" borderId="0"/>
    <xf numFmtId="0" fontId="49" fillId="0" borderId="0" applyNumberFormat="0" applyBorder="0" applyProtection="0"/>
    <xf numFmtId="0" fontId="75" fillId="28" borderId="0" applyNumberFormat="0" applyBorder="0" applyProtection="0"/>
    <xf numFmtId="0" fontId="75" fillId="28" borderId="0" applyNumberFormat="0" applyBorder="0" applyProtection="0"/>
    <xf numFmtId="0" fontId="49" fillId="0" borderId="0" applyNumberFormat="0" applyBorder="0" applyProtection="0"/>
    <xf numFmtId="0" fontId="49" fillId="0" borderId="0" applyNumberFormat="0" applyFont="0" applyBorder="0" applyProtection="0"/>
    <xf numFmtId="0" fontId="43" fillId="0" borderId="0"/>
    <xf numFmtId="0" fontId="49" fillId="0" borderId="0" applyNumberFormat="0" applyFont="0" applyBorder="0" applyProtection="0"/>
    <xf numFmtId="0" fontId="74" fillId="0" borderId="0" applyNumberFormat="0" applyBorder="0" applyProtection="0"/>
    <xf numFmtId="0" fontId="75" fillId="28" borderId="0" applyNumberFormat="0" applyBorder="0" applyProtection="0"/>
    <xf numFmtId="0" fontId="75" fillId="28"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47" fillId="0" borderId="0"/>
    <xf numFmtId="0" fontId="74" fillId="0" borderId="0" applyNumberFormat="0" applyBorder="0" applyProtection="0"/>
    <xf numFmtId="0" fontId="75" fillId="28" borderId="0" applyNumberFormat="0" applyBorder="0" applyProtection="0"/>
    <xf numFmtId="0" fontId="75" fillId="28" borderId="0" applyNumberFormat="0" applyBorder="0" applyProtection="0"/>
    <xf numFmtId="0" fontId="74" fillId="0" borderId="0" applyNumberFormat="0" applyBorder="0" applyProtection="0"/>
    <xf numFmtId="0" fontId="49" fillId="0" borderId="0" applyNumberFormat="0" applyBorder="0" applyProtection="0"/>
    <xf numFmtId="0" fontId="75" fillId="28" borderId="0" applyNumberFormat="0" applyBorder="0" applyProtection="0"/>
    <xf numFmtId="0" fontId="75" fillId="28"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3" fillId="0" borderId="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22" fillId="0" borderId="0"/>
    <xf numFmtId="0" fontId="22" fillId="0" borderId="0"/>
    <xf numFmtId="0" fontId="22" fillId="49" borderId="10" applyNumberFormat="0" applyFont="0" applyAlignment="0" applyProtection="0"/>
    <xf numFmtId="0" fontId="49" fillId="39" borderId="10"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2" applyNumberFormat="0" applyFont="0" applyAlignment="0" applyProtection="0"/>
    <xf numFmtId="0" fontId="49" fillId="39" borderId="10" applyNumberFormat="0" applyFont="0" applyAlignment="0" applyProtection="0"/>
    <xf numFmtId="0" fontId="77" fillId="43" borderId="7" applyNumberFormat="0" applyAlignment="0" applyProtection="0"/>
    <xf numFmtId="0" fontId="77" fillId="43" borderId="7" applyNumberFormat="0" applyAlignment="0" applyProtection="0"/>
    <xf numFmtId="0" fontId="77" fillId="43" borderId="7" applyNumberFormat="0" applyAlignment="0" applyProtection="0"/>
    <xf numFmtId="0" fontId="77" fillId="43" borderId="7" applyNumberFormat="0" applyAlignment="0" applyProtection="0"/>
    <xf numFmtId="0" fontId="77" fillId="43" borderId="7" applyNumberFormat="0" applyAlignment="0" applyProtection="0"/>
    <xf numFmtId="0" fontId="77" fillId="43" borderId="7" applyNumberFormat="0" applyAlignment="0" applyProtection="0"/>
    <xf numFmtId="0" fontId="77" fillId="43" borderId="7" applyNumberFormat="0" applyAlignment="0" applyProtection="0"/>
    <xf numFmtId="0" fontId="77" fillId="43" borderId="7" applyNumberFormat="0" applyAlignment="0" applyProtection="0"/>
    <xf numFmtId="4" fontId="75" fillId="47" borderId="2" applyProtection="0">
      <alignment vertical="center"/>
    </xf>
    <xf numFmtId="4" fontId="75" fillId="47" borderId="2" applyProtection="0">
      <alignment vertical="center"/>
    </xf>
    <xf numFmtId="4" fontId="78" fillId="47" borderId="2" applyProtection="0">
      <alignment vertical="center"/>
    </xf>
    <xf numFmtId="4" fontId="75" fillId="47" borderId="2" applyProtection="0">
      <alignment horizontal="left" vertical="center"/>
    </xf>
    <xf numFmtId="4" fontId="75" fillId="47" borderId="2" applyProtection="0">
      <alignment horizontal="left" vertical="center"/>
    </xf>
    <xf numFmtId="0" fontId="79" fillId="47" borderId="11" applyNumberFormat="0" applyProtection="0">
      <alignment horizontal="left" vertical="top"/>
    </xf>
    <xf numFmtId="4" fontId="75" fillId="37" borderId="2" applyProtection="0">
      <alignment horizontal="left" vertical="center"/>
    </xf>
    <xf numFmtId="4" fontId="75" fillId="37" borderId="2" applyProtection="0">
      <alignment horizontal="left" vertical="center"/>
    </xf>
    <xf numFmtId="4" fontId="75" fillId="25" borderId="2" applyProtection="0">
      <alignment horizontal="right" vertical="center"/>
    </xf>
    <xf numFmtId="4" fontId="75" fillId="25" borderId="2" applyProtection="0">
      <alignment horizontal="right" vertical="center"/>
    </xf>
    <xf numFmtId="4" fontId="75" fillId="50" borderId="2" applyProtection="0">
      <alignment horizontal="right" vertical="center"/>
    </xf>
    <xf numFmtId="4" fontId="75" fillId="50" borderId="2" applyProtection="0">
      <alignment horizontal="right" vertical="center"/>
    </xf>
    <xf numFmtId="4" fontId="75" fillId="26" borderId="12" applyProtection="0">
      <alignment horizontal="right" vertical="center"/>
    </xf>
    <xf numFmtId="4" fontId="75" fillId="26" borderId="12" applyProtection="0">
      <alignment horizontal="right" vertical="center"/>
    </xf>
    <xf numFmtId="4" fontId="75" fillId="40" borderId="2" applyProtection="0">
      <alignment horizontal="right" vertical="center"/>
    </xf>
    <xf numFmtId="4" fontId="75" fillId="40" borderId="2" applyProtection="0">
      <alignment horizontal="right" vertical="center"/>
    </xf>
    <xf numFmtId="4" fontId="75" fillId="51" borderId="2" applyProtection="0">
      <alignment horizontal="right" vertical="center"/>
    </xf>
    <xf numFmtId="4" fontId="75" fillId="51" borderId="2" applyProtection="0">
      <alignment horizontal="right" vertical="center"/>
    </xf>
    <xf numFmtId="4" fontId="75" fillId="41" borderId="2" applyProtection="0">
      <alignment horizontal="right" vertical="center"/>
    </xf>
    <xf numFmtId="4" fontId="75" fillId="41" borderId="2" applyProtection="0">
      <alignment horizontal="right" vertical="center"/>
    </xf>
    <xf numFmtId="4" fontId="75" fillId="31" borderId="2" applyProtection="0">
      <alignment horizontal="right" vertical="center"/>
    </xf>
    <xf numFmtId="4" fontId="75" fillId="31" borderId="2" applyProtection="0">
      <alignment horizontal="right" vertical="center"/>
    </xf>
    <xf numFmtId="4" fontId="75" fillId="30" borderId="2" applyProtection="0">
      <alignment horizontal="right" vertical="center"/>
    </xf>
    <xf numFmtId="4" fontId="75" fillId="30" borderId="2" applyProtection="0">
      <alignment horizontal="right" vertical="center"/>
    </xf>
    <xf numFmtId="4" fontId="75" fillId="29" borderId="2" applyProtection="0">
      <alignment horizontal="right" vertical="center"/>
    </xf>
    <xf numFmtId="4" fontId="75" fillId="29" borderId="2" applyProtection="0">
      <alignment horizontal="right" vertical="center"/>
    </xf>
    <xf numFmtId="4" fontId="75" fillId="0" borderId="12" applyFill="0" applyProtection="0">
      <alignment horizontal="left" vertical="center"/>
    </xf>
    <xf numFmtId="4" fontId="75" fillId="0" borderId="12" applyFill="0" applyProtection="0">
      <alignment horizontal="left" vertical="center"/>
    </xf>
    <xf numFmtId="4" fontId="74" fillId="36" borderId="12" applyProtection="0">
      <alignment horizontal="left" vertical="center"/>
    </xf>
    <xf numFmtId="4" fontId="74" fillId="36" borderId="12" applyProtection="0">
      <alignment horizontal="left" vertical="center"/>
    </xf>
    <xf numFmtId="4" fontId="74" fillId="36" borderId="12" applyProtection="0">
      <alignment horizontal="left" vertical="center" indent="1"/>
    </xf>
    <xf numFmtId="4" fontId="74" fillId="36" borderId="12" applyProtection="0">
      <alignment horizontal="left" vertical="center" indent="1"/>
    </xf>
    <xf numFmtId="4" fontId="74" fillId="36" borderId="12" applyProtection="0">
      <alignment horizontal="left" vertical="center" indent="1"/>
    </xf>
    <xf numFmtId="4" fontId="74" fillId="36" borderId="12" applyProtection="0">
      <alignment horizontal="left" vertical="center" indent="1"/>
    </xf>
    <xf numFmtId="4" fontId="74" fillId="36" borderId="12" applyProtection="0">
      <alignment horizontal="left" vertical="center"/>
    </xf>
    <xf numFmtId="4" fontId="74" fillId="36" borderId="12" applyProtection="0">
      <alignment horizontal="left" vertical="center"/>
    </xf>
    <xf numFmtId="4" fontId="74" fillId="36" borderId="12" applyProtection="0">
      <alignment horizontal="left" vertical="center" indent="1"/>
    </xf>
    <xf numFmtId="4" fontId="74" fillId="36" borderId="12" applyProtection="0">
      <alignment horizontal="left" vertical="center" indent="1"/>
    </xf>
    <xf numFmtId="4" fontId="74" fillId="36" borderId="12" applyProtection="0">
      <alignment horizontal="left" vertical="center" indent="1"/>
    </xf>
    <xf numFmtId="4" fontId="74" fillId="36" borderId="12" applyProtection="0">
      <alignment horizontal="left" vertical="center" indent="1"/>
    </xf>
    <xf numFmtId="4" fontId="75" fillId="24" borderId="2" applyProtection="0">
      <alignment horizontal="right" vertical="center"/>
    </xf>
    <xf numFmtId="4" fontId="75" fillId="24" borderId="2" applyProtection="0">
      <alignment horizontal="right" vertical="center"/>
    </xf>
    <xf numFmtId="4" fontId="75" fillId="35" borderId="12" applyProtection="0">
      <alignment horizontal="left" vertical="center"/>
    </xf>
    <xf numFmtId="4" fontId="75" fillId="35" borderId="12" applyProtection="0">
      <alignment horizontal="left" vertical="center"/>
    </xf>
    <xf numFmtId="4" fontId="75" fillId="24" borderId="12" applyProtection="0">
      <alignment horizontal="left" vertical="center"/>
    </xf>
    <xf numFmtId="4" fontId="75" fillId="24" borderId="12" applyProtection="0">
      <alignment horizontal="left" vertical="center"/>
    </xf>
    <xf numFmtId="0" fontId="75" fillId="18" borderId="2" applyNumberFormat="0" applyProtection="0">
      <alignment horizontal="left" vertical="center"/>
    </xf>
    <xf numFmtId="0" fontId="75" fillId="18" borderId="2" applyNumberFormat="0" applyProtection="0">
      <alignment horizontal="left" vertical="center"/>
    </xf>
    <xf numFmtId="0" fontId="75" fillId="36" borderId="11" applyNumberFormat="0" applyProtection="0">
      <alignment horizontal="left" vertical="top"/>
    </xf>
    <xf numFmtId="0" fontId="75" fillId="36" borderId="11" applyNumberFormat="0" applyProtection="0">
      <alignment horizontal="left" vertical="top"/>
    </xf>
    <xf numFmtId="0" fontId="75" fillId="36" borderId="11" applyNumberFormat="0" applyProtection="0">
      <alignment horizontal="left" vertical="top"/>
    </xf>
    <xf numFmtId="0" fontId="75" fillId="52" borderId="2" applyNumberFormat="0" applyProtection="0">
      <alignment horizontal="left" vertical="center"/>
    </xf>
    <xf numFmtId="0" fontId="75" fillId="52" borderId="2" applyNumberFormat="0" applyProtection="0">
      <alignment horizontal="left" vertical="center"/>
    </xf>
    <xf numFmtId="0" fontId="75" fillId="24" borderId="11" applyNumberFormat="0" applyProtection="0">
      <alignment horizontal="left" vertical="top"/>
    </xf>
    <xf numFmtId="0" fontId="75" fillId="24" borderId="11" applyNumberFormat="0" applyProtection="0">
      <alignment horizontal="left" vertical="top"/>
    </xf>
    <xf numFmtId="0" fontId="75" fillId="24" borderId="11" applyNumberFormat="0" applyProtection="0">
      <alignment horizontal="left" vertical="top"/>
    </xf>
    <xf numFmtId="0" fontId="75" fillId="53" borderId="2" applyNumberFormat="0" applyProtection="0">
      <alignment horizontal="left" vertical="center"/>
    </xf>
    <xf numFmtId="0" fontId="75" fillId="53" borderId="2" applyNumberFormat="0" applyProtection="0">
      <alignment horizontal="left" vertical="center"/>
    </xf>
    <xf numFmtId="0" fontId="75" fillId="53" borderId="11" applyNumberFormat="0" applyProtection="0">
      <alignment horizontal="left" vertical="top"/>
    </xf>
    <xf numFmtId="0" fontId="75" fillId="53" borderId="11" applyNumberFormat="0" applyProtection="0">
      <alignment horizontal="left" vertical="top"/>
    </xf>
    <xf numFmtId="0" fontId="75" fillId="53" borderId="11" applyNumberFormat="0" applyProtection="0">
      <alignment horizontal="left" vertical="top"/>
    </xf>
    <xf numFmtId="0" fontId="75" fillId="35" borderId="2" applyNumberFormat="0" applyProtection="0">
      <alignment horizontal="left" vertical="center"/>
    </xf>
    <xf numFmtId="0" fontId="75" fillId="35" borderId="2" applyNumberFormat="0" applyProtection="0">
      <alignment horizontal="left" vertical="center"/>
    </xf>
    <xf numFmtId="0" fontId="75" fillId="35" borderId="11" applyNumberFormat="0" applyProtection="0">
      <alignment horizontal="left" vertical="top"/>
    </xf>
    <xf numFmtId="0" fontId="75" fillId="35" borderId="11" applyNumberFormat="0" applyProtection="0">
      <alignment horizontal="left" vertical="top"/>
    </xf>
    <xf numFmtId="0" fontId="75" fillId="35" borderId="11" applyNumberFormat="0" applyProtection="0">
      <alignment horizontal="left" vertical="top"/>
    </xf>
    <xf numFmtId="0" fontId="75" fillId="54" borderId="13" applyNumberFormat="0">
      <protection locked="0"/>
    </xf>
    <xf numFmtId="0" fontId="75" fillId="54" borderId="13" applyNumberFormat="0">
      <protection locked="0"/>
    </xf>
    <xf numFmtId="0" fontId="75" fillId="54" borderId="13" applyNumberFormat="0">
      <protection locked="0"/>
    </xf>
    <xf numFmtId="0" fontId="79" fillId="36" borderId="0" applyNumberFormat="0" applyBorder="0" applyProtection="0"/>
    <xf numFmtId="4" fontId="75" fillId="39" borderId="11" applyProtection="0">
      <alignment vertical="center"/>
    </xf>
    <xf numFmtId="4" fontId="78" fillId="39" borderId="12" applyProtection="0">
      <alignment vertical="center"/>
    </xf>
    <xf numFmtId="4" fontId="75" fillId="18" borderId="11" applyProtection="0">
      <alignment horizontal="left" vertical="center"/>
    </xf>
    <xf numFmtId="0" fontId="75" fillId="39" borderId="11" applyNumberFormat="0" applyProtection="0">
      <alignment horizontal="left" vertical="top"/>
    </xf>
    <xf numFmtId="4" fontId="75" fillId="0" borderId="2" applyProtection="0">
      <alignment horizontal="right" vertical="center"/>
    </xf>
    <xf numFmtId="4" fontId="75" fillId="0" borderId="2" applyProtection="0">
      <alignment horizontal="right" vertical="center"/>
    </xf>
    <xf numFmtId="4" fontId="78" fillId="54" borderId="2" applyProtection="0">
      <alignment horizontal="right" vertical="center"/>
    </xf>
    <xf numFmtId="4" fontId="75" fillId="37" borderId="2" applyProtection="0">
      <alignment horizontal="left" vertical="center"/>
    </xf>
    <xf numFmtId="4" fontId="75" fillId="37" borderId="2" applyProtection="0">
      <alignment horizontal="left" vertical="center"/>
    </xf>
    <xf numFmtId="0" fontId="75" fillId="24" borderId="11" applyNumberFormat="0" applyProtection="0">
      <alignment horizontal="left" vertical="top"/>
    </xf>
    <xf numFmtId="4" fontId="80" fillId="43" borderId="12" applyProtection="0">
      <alignment horizontal="left" vertical="center"/>
    </xf>
    <xf numFmtId="0" fontId="75" fillId="55" borderId="12" applyNumberFormat="0" applyProtection="0"/>
    <xf numFmtId="0" fontId="75" fillId="55" borderId="12" applyNumberFormat="0" applyProtection="0"/>
    <xf numFmtId="4" fontId="81" fillId="54" borderId="2" applyProtection="0">
      <alignment horizontal="right" vertical="center"/>
    </xf>
    <xf numFmtId="0" fontId="82" fillId="0" borderId="0" applyNumberFormat="0" applyFill="0" applyBorder="0" applyAlignment="0" applyProtection="0"/>
    <xf numFmtId="0" fontId="83" fillId="0" borderId="12" applyNumberFormat="0" applyProtection="0"/>
    <xf numFmtId="0" fontId="83" fillId="0" borderId="12" applyNumberFormat="0" applyProtection="0"/>
    <xf numFmtId="0" fontId="83" fillId="0" borderId="12" applyNumberFormat="0" applyProtection="0"/>
    <xf numFmtId="0" fontId="84" fillId="0" borderId="0"/>
    <xf numFmtId="49" fontId="85" fillId="18" borderId="0" applyBorder="0" applyProtection="0">
      <alignment vertical="top" wrapText="1"/>
    </xf>
    <xf numFmtId="0" fontId="59" fillId="0" borderId="14" applyNumberFormat="0" applyFill="0" applyAlignment="0" applyProtection="0"/>
    <xf numFmtId="0" fontId="59" fillId="0" borderId="14" applyNumberFormat="0" applyFill="0" applyAlignment="0" applyProtection="0"/>
    <xf numFmtId="0" fontId="59" fillId="0" borderId="14" applyNumberFormat="0" applyFill="0" applyAlignment="0" applyProtection="0"/>
    <xf numFmtId="0" fontId="59" fillId="0" borderId="14" applyNumberFormat="0" applyFill="0" applyAlignment="0" applyProtection="0"/>
    <xf numFmtId="0" fontId="59" fillId="0" borderId="14" applyNumberFormat="0" applyFill="0" applyAlignment="0" applyProtection="0"/>
    <xf numFmtId="0" fontId="59" fillId="0" borderId="14" applyNumberFormat="0" applyFill="0" applyAlignment="0" applyProtection="0"/>
    <xf numFmtId="0" fontId="59" fillId="0" borderId="14" applyNumberFormat="0" applyFill="0" applyAlignment="0" applyProtection="0"/>
    <xf numFmtId="0" fontId="59" fillId="0" borderId="14" applyNumberFormat="0" applyFill="0" applyAlignment="0" applyProtection="0"/>
    <xf numFmtId="0" fontId="59" fillId="0" borderId="14" applyNumberFormat="0" applyFill="0" applyAlignment="0" applyProtection="0"/>
    <xf numFmtId="0" fontId="59" fillId="0" borderId="14" applyNumberFormat="0" applyFill="0" applyAlignment="0" applyProtection="0"/>
    <xf numFmtId="0" fontId="59" fillId="0" borderId="14" applyNumberFormat="0" applyFill="0" applyAlignment="0" applyProtection="0"/>
    <xf numFmtId="0" fontId="59" fillId="0" borderId="14" applyNumberFormat="0" applyFill="0" applyAlignment="0" applyProtection="0"/>
    <xf numFmtId="0" fontId="59" fillId="0" borderId="14" applyNumberFormat="0" applyFill="0" applyAlignment="0" applyProtection="0"/>
    <xf numFmtId="0" fontId="59" fillId="0" borderId="14" applyNumberFormat="0" applyFill="0" applyAlignment="0" applyProtection="0"/>
    <xf numFmtId="0" fontId="59" fillId="0" borderId="14" applyNumberFormat="0" applyFill="0" applyAlignment="0" applyProtection="0"/>
    <xf numFmtId="0" fontId="59" fillId="0" borderId="14" applyNumberFormat="0" applyFill="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75" fillId="28" borderId="0" applyNumberFormat="0" applyBorder="0" applyProtection="0"/>
    <xf numFmtId="165" fontId="1" fillId="0" borderId="0" applyFont="0" applyFill="0" applyBorder="0" applyAlignment="0" applyProtection="0"/>
    <xf numFmtId="0" fontId="22" fillId="0" borderId="0"/>
  </cellStyleXfs>
  <cellXfs count="845">
    <xf numFmtId="0" fontId="0" fillId="0" borderId="0" xfId="0"/>
    <xf numFmtId="0" fontId="15" fillId="0" borderId="0" xfId="0" applyFont="1" applyAlignment="1" applyProtection="1">
      <alignment horizontal="center" vertical="center"/>
      <protection locked="0"/>
    </xf>
    <xf numFmtId="0" fontId="15" fillId="0" borderId="0" xfId="0" applyFont="1" applyAlignment="1" applyProtection="1">
      <alignment vertical="center"/>
      <protection locked="0"/>
    </xf>
    <xf numFmtId="0" fontId="2" fillId="0" borderId="12" xfId="0" applyFont="1" applyBorder="1" applyAlignment="1" applyProtection="1">
      <alignment horizontal="center" vertical="center" wrapText="1"/>
      <protection locked="0"/>
    </xf>
    <xf numFmtId="0" fontId="23" fillId="56" borderId="12" xfId="0" applyFont="1" applyFill="1" applyBorder="1" applyAlignment="1" applyProtection="1">
      <alignment horizontal="center" vertical="center" wrapText="1"/>
      <protection locked="0"/>
    </xf>
    <xf numFmtId="0" fontId="23" fillId="56" borderId="12" xfId="0" applyFont="1" applyFill="1" applyBorder="1" applyAlignment="1" applyProtection="1">
      <alignment horizontal="left" vertical="center" wrapText="1"/>
      <protection locked="0"/>
    </xf>
    <xf numFmtId="0" fontId="23" fillId="0" borderId="0" xfId="0" applyFont="1" applyAlignment="1" applyProtection="1">
      <alignment vertical="center"/>
      <protection locked="0"/>
    </xf>
    <xf numFmtId="0" fontId="15" fillId="0" borderId="12" xfId="0" applyFont="1" applyBorder="1" applyAlignment="1" applyProtection="1">
      <alignment horizontal="center" vertical="center" wrapText="1"/>
      <protection locked="0"/>
    </xf>
    <xf numFmtId="0" fontId="15" fillId="0" borderId="12" xfId="0" applyFont="1" applyBorder="1" applyAlignment="1" applyProtection="1">
      <alignment horizontal="left" vertical="center" wrapText="1"/>
      <protection locked="0"/>
    </xf>
    <xf numFmtId="0" fontId="15" fillId="0" borderId="0" xfId="0" applyFont="1" applyAlignment="1" applyProtection="1">
      <alignment horizontal="right" vertical="center"/>
      <protection locked="0"/>
    </xf>
    <xf numFmtId="0" fontId="2" fillId="57" borderId="0" xfId="0" applyFont="1" applyFill="1" applyBorder="1" applyAlignment="1" applyProtection="1">
      <alignment vertical="center"/>
      <protection locked="0"/>
    </xf>
    <xf numFmtId="0" fontId="2" fillId="57" borderId="0" xfId="0" applyFont="1" applyFill="1" applyBorder="1" applyAlignment="1" applyProtection="1">
      <alignment vertical="center" wrapText="1"/>
      <protection locked="0"/>
    </xf>
    <xf numFmtId="0" fontId="3" fillId="57" borderId="0" xfId="0" applyFont="1" applyFill="1" applyBorder="1" applyAlignment="1" applyProtection="1">
      <alignment vertical="center"/>
      <protection locked="0"/>
    </xf>
    <xf numFmtId="0" fontId="2" fillId="57" borderId="0" xfId="0" applyFont="1" applyFill="1" applyAlignment="1" applyProtection="1">
      <alignment vertical="center"/>
      <protection locked="0"/>
    </xf>
    <xf numFmtId="0" fontId="2" fillId="57" borderId="0" xfId="0" applyFont="1" applyFill="1" applyAlignment="1" applyProtection="1">
      <alignment vertical="center" wrapText="1"/>
      <protection locked="0"/>
    </xf>
    <xf numFmtId="0" fontId="2" fillId="57" borderId="0" xfId="0" applyFont="1" applyFill="1" applyAlignment="1" applyProtection="1">
      <alignment horizontal="center" vertical="center" wrapText="1"/>
      <protection locked="0"/>
    </xf>
    <xf numFmtId="0" fontId="3" fillId="57" borderId="0" xfId="0" applyFont="1" applyFill="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6" fillId="57" borderId="0" xfId="0" applyFont="1" applyFill="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3" fillId="57" borderId="15" xfId="0" applyFont="1" applyFill="1" applyBorder="1" applyAlignment="1" applyProtection="1">
      <alignment horizontal="center" vertical="center" wrapText="1"/>
      <protection locked="0"/>
    </xf>
    <xf numFmtId="0" fontId="3" fillId="58" borderId="15" xfId="0" applyFont="1" applyFill="1" applyBorder="1" applyAlignment="1" applyProtection="1">
      <alignment horizontal="center" vertical="center" wrapText="1"/>
      <protection locked="0"/>
    </xf>
    <xf numFmtId="0" fontId="3" fillId="58" borderId="15" xfId="0" applyFont="1" applyFill="1" applyBorder="1" applyAlignment="1" applyProtection="1">
      <alignment horizontal="left" vertical="center"/>
      <protection locked="0"/>
    </xf>
    <xf numFmtId="0" fontId="3" fillId="58" borderId="16" xfId="0" applyFont="1" applyFill="1" applyBorder="1" applyAlignment="1" applyProtection="1">
      <alignment horizontal="left" vertical="center"/>
      <protection locked="0"/>
    </xf>
    <xf numFmtId="0" fontId="3" fillId="58" borderId="16" xfId="0" applyFont="1" applyFill="1" applyBorder="1" applyAlignment="1" applyProtection="1">
      <alignment horizontal="left" vertical="center" wrapText="1"/>
      <protection locked="0"/>
    </xf>
    <xf numFmtId="0" fontId="2" fillId="58" borderId="16" xfId="0" applyFont="1" applyFill="1" applyBorder="1" applyAlignment="1" applyProtection="1">
      <alignment horizontal="left" vertical="center" wrapText="1"/>
      <protection locked="0"/>
    </xf>
    <xf numFmtId="0" fontId="2" fillId="59" borderId="15" xfId="0" applyFont="1" applyFill="1" applyBorder="1" applyAlignment="1" applyProtection="1">
      <alignment horizontal="center" vertical="center" wrapText="1"/>
      <protection locked="0"/>
    </xf>
    <xf numFmtId="0" fontId="2" fillId="59" borderId="17" xfId="0" applyFont="1" applyFill="1" applyBorder="1" applyAlignment="1" applyProtection="1">
      <alignment horizontal="left" vertical="center"/>
      <protection locked="0"/>
    </xf>
    <xf numFmtId="0" fontId="8" fillId="59" borderId="18" xfId="0" applyFont="1" applyFill="1" applyBorder="1" applyAlignment="1" applyProtection="1">
      <alignment horizontal="left" vertical="center"/>
      <protection locked="0"/>
    </xf>
    <xf numFmtId="0" fontId="8" fillId="59" borderId="18" xfId="0" applyFont="1" applyFill="1" applyBorder="1" applyAlignment="1" applyProtection="1">
      <alignment horizontal="left" vertical="center" wrapText="1"/>
      <protection locked="0"/>
    </xf>
    <xf numFmtId="0" fontId="2" fillId="59" borderId="16" xfId="0" applyFont="1" applyFill="1" applyBorder="1" applyAlignment="1" applyProtection="1">
      <alignment horizontal="left" vertical="center" wrapText="1"/>
      <protection locked="0"/>
    </xf>
    <xf numFmtId="0" fontId="2" fillId="57" borderId="16" xfId="0" applyFont="1" applyFill="1" applyBorder="1" applyAlignment="1" applyProtection="1">
      <alignment horizontal="center" vertical="center" wrapText="1"/>
      <protection locked="0"/>
    </xf>
    <xf numFmtId="0" fontId="2" fillId="57" borderId="16" xfId="0" applyFont="1" applyFill="1" applyBorder="1" applyAlignment="1" applyProtection="1">
      <alignment horizontal="left" vertical="center"/>
      <protection locked="0"/>
    </xf>
    <xf numFmtId="0" fontId="2" fillId="57" borderId="19" xfId="0" applyFont="1" applyFill="1" applyBorder="1" applyAlignment="1" applyProtection="1">
      <alignment horizontal="left" vertical="center"/>
      <protection locked="0"/>
    </xf>
    <xf numFmtId="0" fontId="2" fillId="57" borderId="19" xfId="0" applyFont="1" applyFill="1" applyBorder="1" applyAlignment="1" applyProtection="1">
      <alignment horizontal="left" vertical="center" wrapText="1"/>
      <protection locked="0"/>
    </xf>
    <xf numFmtId="16" fontId="2" fillId="57" borderId="20" xfId="0" applyNumberFormat="1" applyFont="1" applyFill="1" applyBorder="1" applyAlignment="1" applyProtection="1">
      <alignment horizontal="left" vertical="center" wrapText="1"/>
      <protection locked="0"/>
    </xf>
    <xf numFmtId="0" fontId="2" fillId="57" borderId="20" xfId="0" applyFont="1" applyFill="1" applyBorder="1" applyAlignment="1" applyProtection="1">
      <alignment horizontal="left" vertical="center" wrapText="1"/>
      <protection locked="0"/>
    </xf>
    <xf numFmtId="16" fontId="2" fillId="57" borderId="15" xfId="0" applyNumberFormat="1" applyFont="1" applyFill="1" applyBorder="1" applyAlignment="1" applyProtection="1">
      <alignment horizontal="left" vertical="center" wrapText="1"/>
      <protection locked="0"/>
    </xf>
    <xf numFmtId="0" fontId="2" fillId="57" borderId="15" xfId="0" applyFont="1" applyFill="1" applyBorder="1" applyAlignment="1" applyProtection="1">
      <alignment horizontal="left" vertical="center" wrapText="1"/>
      <protection locked="0"/>
    </xf>
    <xf numFmtId="49" fontId="2" fillId="57" borderId="16" xfId="0" applyNumberFormat="1" applyFont="1" applyFill="1" applyBorder="1" applyAlignment="1" applyProtection="1">
      <alignment horizontal="center" vertical="center" wrapText="1"/>
      <protection locked="0"/>
    </xf>
    <xf numFmtId="0" fontId="2" fillId="57" borderId="20" xfId="0" applyFont="1" applyFill="1" applyBorder="1" applyAlignment="1" applyProtection="1">
      <alignment horizontal="left" vertical="center"/>
      <protection locked="0"/>
    </xf>
    <xf numFmtId="0" fontId="2" fillId="59" borderId="21" xfId="0" applyFont="1" applyFill="1" applyBorder="1" applyAlignment="1" applyProtection="1">
      <alignment horizontal="center" vertical="center" wrapText="1"/>
      <protection locked="0"/>
    </xf>
    <xf numFmtId="0" fontId="2" fillId="59" borderId="22" xfId="0" applyFont="1" applyFill="1" applyBorder="1" applyAlignment="1" applyProtection="1">
      <alignment horizontal="left" vertical="center"/>
      <protection locked="0"/>
    </xf>
    <xf numFmtId="0" fontId="2" fillId="59" borderId="23" xfId="0" applyFont="1" applyFill="1" applyBorder="1" applyAlignment="1" applyProtection="1">
      <alignment horizontal="left" vertical="center"/>
      <protection locked="0"/>
    </xf>
    <xf numFmtId="0" fontId="2" fillId="59" borderId="23" xfId="0" applyFont="1" applyFill="1" applyBorder="1" applyAlignment="1" applyProtection="1">
      <alignment horizontal="left" vertical="center" wrapText="1"/>
      <protection locked="0"/>
    </xf>
    <xf numFmtId="0" fontId="2" fillId="59" borderId="15" xfId="0" applyFont="1" applyFill="1" applyBorder="1" applyAlignment="1" applyProtection="1">
      <alignment horizontal="left" vertical="center" wrapText="1"/>
      <protection locked="0"/>
    </xf>
    <xf numFmtId="0" fontId="2" fillId="0" borderId="16"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0" borderId="20" xfId="0" applyFont="1" applyFill="1" applyBorder="1" applyAlignment="1" applyProtection="1">
      <alignment horizontal="left" vertical="center" wrapText="1"/>
      <protection locked="0"/>
    </xf>
    <xf numFmtId="0" fontId="2" fillId="57" borderId="15" xfId="0" applyFont="1" applyFill="1" applyBorder="1" applyAlignment="1" applyProtection="1">
      <alignment horizontal="center" vertical="center" wrapText="1"/>
      <protection locked="0"/>
    </xf>
    <xf numFmtId="0" fontId="2" fillId="57" borderId="15" xfId="0" applyFont="1" applyFill="1" applyBorder="1" applyAlignment="1" applyProtection="1">
      <alignment horizontal="left" vertical="center"/>
      <protection locked="0"/>
    </xf>
    <xf numFmtId="16" fontId="2" fillId="57" borderId="15" xfId="0" quotePrefix="1" applyNumberFormat="1" applyFont="1" applyFill="1" applyBorder="1" applyAlignment="1" applyProtection="1">
      <alignment horizontal="left" vertical="center" wrapText="1"/>
      <protection locked="0"/>
    </xf>
    <xf numFmtId="0" fontId="3" fillId="57" borderId="15" xfId="0" applyFont="1" applyFill="1" applyBorder="1" applyAlignment="1" applyProtection="1">
      <alignment horizontal="left" vertical="center"/>
      <protection locked="0"/>
    </xf>
    <xf numFmtId="0" fontId="3" fillId="57" borderId="16" xfId="0" applyFont="1" applyFill="1" applyBorder="1" applyAlignment="1" applyProtection="1">
      <alignment horizontal="left" vertical="center"/>
      <protection locked="0"/>
    </xf>
    <xf numFmtId="0" fontId="3" fillId="57" borderId="16" xfId="0" applyFont="1" applyFill="1" applyBorder="1" applyAlignment="1" applyProtection="1">
      <alignment horizontal="left" vertical="center" wrapText="1"/>
      <protection locked="0"/>
    </xf>
    <xf numFmtId="0" fontId="2" fillId="58" borderId="15" xfId="0" applyFont="1" applyFill="1" applyBorder="1" applyAlignment="1" applyProtection="1">
      <alignment horizontal="left" vertical="center" wrapText="1"/>
      <protection locked="0"/>
    </xf>
    <xf numFmtId="0" fontId="2" fillId="59" borderId="18" xfId="0" applyFont="1" applyFill="1" applyBorder="1" applyAlignment="1" applyProtection="1">
      <alignment horizontal="left" vertical="center"/>
      <protection locked="0"/>
    </xf>
    <xf numFmtId="0" fontId="2" fillId="59" borderId="18" xfId="0" applyFont="1" applyFill="1" applyBorder="1" applyAlignment="1" applyProtection="1">
      <alignment horizontal="left" vertical="center" wrapText="1"/>
      <protection locked="0"/>
    </xf>
    <xf numFmtId="0" fontId="2" fillId="0" borderId="16" xfId="0" applyFont="1" applyFill="1" applyBorder="1" applyAlignment="1" applyProtection="1">
      <alignment horizontal="center" vertical="center" wrapText="1"/>
      <protection locked="0"/>
    </xf>
    <xf numFmtId="0" fontId="3" fillId="0" borderId="16" xfId="0" applyFont="1" applyFill="1" applyBorder="1" applyAlignment="1" applyProtection="1">
      <alignment horizontal="left" vertical="center"/>
      <protection locked="0"/>
    </xf>
    <xf numFmtId="0" fontId="2" fillId="0" borderId="15" xfId="0" applyFont="1" applyFill="1" applyBorder="1" applyAlignment="1" applyProtection="1">
      <alignment horizontal="center" vertical="center" wrapText="1"/>
      <protection locked="0"/>
    </xf>
    <xf numFmtId="0" fontId="2" fillId="0" borderId="21" xfId="0" applyFont="1" applyFill="1" applyBorder="1" applyAlignment="1" applyProtection="1">
      <alignment horizontal="left" vertical="center"/>
      <protection locked="0"/>
    </xf>
    <xf numFmtId="0" fontId="2" fillId="0" borderId="24" xfId="0" applyFont="1" applyFill="1" applyBorder="1" applyAlignment="1" applyProtection="1">
      <alignment horizontal="left" vertical="center"/>
      <protection locked="0"/>
    </xf>
    <xf numFmtId="0" fontId="2" fillId="0" borderId="24" xfId="0" applyFont="1" applyFill="1" applyBorder="1" applyAlignment="1" applyProtection="1">
      <alignment horizontal="left" vertical="center" wrapText="1"/>
      <protection locked="0"/>
    </xf>
    <xf numFmtId="0" fontId="2" fillId="0" borderId="18" xfId="0" applyFont="1" applyFill="1" applyBorder="1" applyAlignment="1" applyProtection="1">
      <alignment horizontal="left" vertical="center"/>
      <protection locked="0"/>
    </xf>
    <xf numFmtId="0" fontId="2" fillId="0" borderId="25" xfId="0" applyFont="1" applyFill="1" applyBorder="1" applyAlignment="1" applyProtection="1">
      <alignment horizontal="left" vertical="center"/>
      <protection locked="0"/>
    </xf>
    <xf numFmtId="0" fontId="2" fillId="0" borderId="25" xfId="0" applyFont="1" applyFill="1" applyBorder="1" applyAlignment="1" applyProtection="1">
      <alignment horizontal="left" vertical="center" wrapText="1"/>
      <protection locked="0"/>
    </xf>
    <xf numFmtId="0" fontId="2" fillId="0" borderId="16" xfId="0" applyFont="1" applyFill="1" applyBorder="1" applyAlignment="1" applyProtection="1">
      <alignment horizontal="center" vertical="center"/>
      <protection locked="0"/>
    </xf>
    <xf numFmtId="0" fontId="2" fillId="0" borderId="20" xfId="0" applyFont="1" applyFill="1" applyBorder="1" applyAlignment="1" applyProtection="1">
      <alignment horizontal="left" vertical="center"/>
      <protection locked="0"/>
    </xf>
    <xf numFmtId="16" fontId="2" fillId="0" borderId="15" xfId="0" applyNumberFormat="1" applyFont="1" applyFill="1" applyBorder="1" applyAlignment="1" applyProtection="1">
      <alignment horizontal="left" vertical="center"/>
      <protection locked="0"/>
    </xf>
    <xf numFmtId="0" fontId="2" fillId="57" borderId="15" xfId="0" quotePrefix="1" applyFont="1" applyFill="1" applyBorder="1" applyAlignment="1" applyProtection="1">
      <alignment horizontal="left" vertical="center" wrapText="1"/>
      <protection locked="0"/>
    </xf>
    <xf numFmtId="0" fontId="2" fillId="0" borderId="15"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center" wrapText="1"/>
      <protection locked="0"/>
    </xf>
    <xf numFmtId="0" fontId="2" fillId="60" borderId="15" xfId="0" applyFont="1" applyFill="1" applyBorder="1" applyAlignment="1" applyProtection="1">
      <alignment horizontal="center" vertical="center" wrapText="1"/>
      <protection locked="0"/>
    </xf>
    <xf numFmtId="0" fontId="2" fillId="60" borderId="22" xfId="0" applyFont="1" applyFill="1" applyBorder="1" applyAlignment="1" applyProtection="1">
      <alignment horizontal="left" vertical="center"/>
      <protection locked="0"/>
    </xf>
    <xf numFmtId="0" fontId="2" fillId="60" borderId="23" xfId="0" applyFont="1" applyFill="1" applyBorder="1" applyAlignment="1" applyProtection="1">
      <alignment horizontal="left" vertical="center"/>
      <protection locked="0"/>
    </xf>
    <xf numFmtId="0" fontId="2" fillId="60" borderId="23" xfId="0" applyFont="1" applyFill="1" applyBorder="1" applyAlignment="1" applyProtection="1">
      <alignment horizontal="left" vertical="center" wrapText="1"/>
      <protection locked="0"/>
    </xf>
    <xf numFmtId="0" fontId="2" fillId="60" borderId="15" xfId="0" applyFont="1" applyFill="1" applyBorder="1" applyAlignment="1" applyProtection="1">
      <alignment horizontal="left" vertical="center" wrapText="1"/>
      <protection locked="0"/>
    </xf>
    <xf numFmtId="0" fontId="3" fillId="58" borderId="15" xfId="0" applyFont="1" applyFill="1" applyBorder="1" applyAlignment="1" applyProtection="1">
      <alignment horizontal="left" vertical="center" wrapText="1"/>
      <protection locked="0"/>
    </xf>
    <xf numFmtId="0" fontId="2" fillId="57" borderId="21" xfId="0" applyFont="1" applyFill="1" applyBorder="1" applyAlignment="1" applyProtection="1">
      <alignment horizontal="center" vertical="center" wrapText="1"/>
      <protection locked="0"/>
    </xf>
    <xf numFmtId="0" fontId="2" fillId="57" borderId="16" xfId="0" applyFont="1" applyFill="1" applyBorder="1" applyAlignment="1" applyProtection="1">
      <alignment horizontal="left" vertical="center" wrapText="1"/>
      <protection locked="0"/>
    </xf>
    <xf numFmtId="0" fontId="8" fillId="57" borderId="16" xfId="0" applyFont="1" applyFill="1" applyBorder="1" applyAlignment="1" applyProtection="1">
      <alignment horizontal="left" vertical="center"/>
      <protection locked="0"/>
    </xf>
    <xf numFmtId="0" fontId="8" fillId="57" borderId="20" xfId="0" applyFont="1" applyFill="1" applyBorder="1" applyAlignment="1" applyProtection="1">
      <alignment horizontal="left" vertical="center" wrapText="1"/>
      <protection locked="0"/>
    </xf>
    <xf numFmtId="0" fontId="2" fillId="57" borderId="18" xfId="0" applyFont="1" applyFill="1" applyBorder="1" applyAlignment="1" applyProtection="1">
      <alignment horizontal="center" vertical="center" wrapText="1"/>
      <protection locked="0"/>
    </xf>
    <xf numFmtId="0" fontId="14" fillId="59" borderId="15" xfId="0" applyFont="1" applyFill="1" applyBorder="1" applyAlignment="1" applyProtection="1">
      <alignment vertical="center" wrapText="1"/>
      <protection locked="0"/>
    </xf>
    <xf numFmtId="0" fontId="2" fillId="0" borderId="26" xfId="0" applyFont="1" applyFill="1" applyBorder="1" applyAlignment="1" applyProtection="1">
      <alignment horizontal="left" vertical="center"/>
      <protection locked="0"/>
    </xf>
    <xf numFmtId="0" fontId="2" fillId="59" borderId="24" xfId="0" applyFont="1" applyFill="1" applyBorder="1" applyAlignment="1" applyProtection="1">
      <alignment horizontal="center" vertical="center" wrapText="1"/>
      <protection locked="0"/>
    </xf>
    <xf numFmtId="0" fontId="2" fillId="59" borderId="27" xfId="0" applyFont="1" applyFill="1" applyBorder="1" applyAlignment="1" applyProtection="1">
      <alignment horizontal="left" vertical="center"/>
      <protection locked="0"/>
    </xf>
    <xf numFmtId="0" fontId="2" fillId="59" borderId="0" xfId="0" applyFont="1" applyFill="1" applyBorder="1" applyAlignment="1" applyProtection="1">
      <alignment horizontal="left" vertical="center" wrapText="1"/>
      <protection locked="0"/>
    </xf>
    <xf numFmtId="0" fontId="2" fillId="0" borderId="28" xfId="0" applyFont="1" applyFill="1" applyBorder="1" applyAlignment="1" applyProtection="1">
      <alignment horizontal="left" vertical="center"/>
      <protection locked="0"/>
    </xf>
    <xf numFmtId="0" fontId="2" fillId="0" borderId="29" xfId="0" applyFont="1" applyFill="1" applyBorder="1" applyAlignment="1" applyProtection="1">
      <alignment horizontal="left" vertical="center" wrapText="1"/>
      <protection locked="0"/>
    </xf>
    <xf numFmtId="0" fontId="8" fillId="0" borderId="16" xfId="0" applyFont="1" applyFill="1" applyBorder="1" applyAlignment="1" applyProtection="1">
      <alignment horizontal="left" vertical="center"/>
      <protection locked="0"/>
    </xf>
    <xf numFmtId="0" fontId="8" fillId="0" borderId="20" xfId="0" applyFont="1" applyFill="1" applyBorder="1" applyAlignment="1" applyProtection="1">
      <alignment horizontal="left" vertical="center" wrapText="1"/>
      <protection locked="0"/>
    </xf>
    <xf numFmtId="0" fontId="3" fillId="58" borderId="21" xfId="0" applyFont="1" applyFill="1" applyBorder="1" applyAlignment="1" applyProtection="1">
      <alignment horizontal="left" vertical="center"/>
      <protection locked="0"/>
    </xf>
    <xf numFmtId="0" fontId="3" fillId="58" borderId="24" xfId="0" applyFont="1" applyFill="1" applyBorder="1" applyAlignment="1" applyProtection="1">
      <alignment horizontal="left" vertical="center"/>
      <protection locked="0"/>
    </xf>
    <xf numFmtId="0" fontId="3" fillId="58" borderId="24"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wrapText="1"/>
      <protection locked="0"/>
    </xf>
    <xf numFmtId="0" fontId="3" fillId="57" borderId="20" xfId="0" applyFont="1" applyFill="1" applyBorder="1" applyAlignment="1" applyProtection="1">
      <alignment horizontal="left" vertical="center" wrapText="1"/>
      <protection locked="0"/>
    </xf>
    <xf numFmtId="0" fontId="3" fillId="57" borderId="21" xfId="0" applyFont="1" applyFill="1" applyBorder="1" applyAlignment="1" applyProtection="1">
      <alignment horizontal="left" vertical="center"/>
      <protection locked="0"/>
    </xf>
    <xf numFmtId="0" fontId="3" fillId="57" borderId="24" xfId="0" applyFont="1" applyFill="1" applyBorder="1" applyAlignment="1" applyProtection="1">
      <alignment horizontal="left" vertical="center" wrapText="1"/>
      <protection locked="0"/>
    </xf>
    <xf numFmtId="0" fontId="3" fillId="60" borderId="15" xfId="0" applyFont="1" applyFill="1" applyBorder="1" applyAlignment="1" applyProtection="1">
      <alignment horizontal="center" vertical="center" wrapText="1"/>
      <protection locked="0"/>
    </xf>
    <xf numFmtId="0" fontId="0" fillId="0" borderId="0" xfId="0" applyAlignment="1" applyProtection="1">
      <alignment vertical="center"/>
      <protection locked="0"/>
    </xf>
    <xf numFmtId="0" fontId="3"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0" fillId="0" borderId="0" xfId="0" applyAlignment="1" applyProtection="1">
      <alignment vertical="center" wrapText="1"/>
      <protection locked="0"/>
    </xf>
    <xf numFmtId="0" fontId="19" fillId="58" borderId="15" xfId="0" applyFont="1" applyFill="1" applyBorder="1" applyAlignment="1" applyProtection="1">
      <alignment vertical="center" wrapText="1"/>
      <protection locked="0"/>
    </xf>
    <xf numFmtId="0" fontId="19" fillId="58" borderId="15" xfId="0" applyFont="1" applyFill="1" applyBorder="1" applyAlignment="1" applyProtection="1">
      <alignment vertical="center"/>
      <protection locked="0"/>
    </xf>
    <xf numFmtId="0" fontId="14" fillId="59" borderId="15" xfId="0" applyFont="1" applyFill="1" applyBorder="1" applyAlignment="1" applyProtection="1">
      <alignment horizontal="left" vertical="center"/>
      <protection locked="0"/>
    </xf>
    <xf numFmtId="0" fontId="14" fillId="0" borderId="15" xfId="0" applyFont="1" applyBorder="1" applyAlignment="1" applyProtection="1">
      <alignment vertical="center" wrapText="1"/>
      <protection locked="0"/>
    </xf>
    <xf numFmtId="0" fontId="14" fillId="0" borderId="15" xfId="0" applyFont="1" applyBorder="1" applyAlignment="1" applyProtection="1">
      <alignment horizontal="left" vertical="center"/>
      <protection locked="0"/>
    </xf>
    <xf numFmtId="0" fontId="14" fillId="0" borderId="15" xfId="0" applyFont="1" applyBorder="1" applyAlignment="1" applyProtection="1">
      <alignment vertical="center"/>
      <protection locked="0"/>
    </xf>
    <xf numFmtId="0" fontId="19" fillId="58" borderId="15" xfId="0" applyFont="1" applyFill="1" applyBorder="1" applyAlignment="1" applyProtection="1">
      <alignment horizontal="left" vertical="center"/>
      <protection locked="0"/>
    </xf>
    <xf numFmtId="0" fontId="2" fillId="0" borderId="0" xfId="0" applyFont="1" applyAlignment="1" applyProtection="1">
      <alignment vertical="center" wrapText="1"/>
      <protection locked="0"/>
    </xf>
    <xf numFmtId="0" fontId="0" fillId="0" borderId="0" xfId="0" applyBorder="1" applyAlignment="1" applyProtection="1">
      <alignment vertical="center"/>
      <protection locked="0"/>
    </xf>
    <xf numFmtId="0" fontId="2" fillId="58" borderId="15" xfId="0" applyFont="1" applyFill="1" applyBorder="1" applyAlignment="1" applyProtection="1">
      <alignment horizontal="center" vertical="center" wrapText="1"/>
      <protection locked="0"/>
    </xf>
    <xf numFmtId="0" fontId="15" fillId="0" borderId="15" xfId="0" applyFont="1" applyBorder="1" applyAlignment="1" applyProtection="1">
      <alignment horizontal="left" vertical="center" wrapText="1"/>
      <protection locked="0"/>
    </xf>
    <xf numFmtId="0" fontId="15" fillId="0" borderId="15" xfId="0" applyFont="1" applyBorder="1" applyAlignment="1" applyProtection="1">
      <alignment horizontal="center" vertical="center" wrapText="1"/>
      <protection locked="0"/>
    </xf>
    <xf numFmtId="0" fontId="15" fillId="58" borderId="15" xfId="0" applyFont="1" applyFill="1" applyBorder="1" applyAlignment="1" applyProtection="1">
      <alignment horizontal="center" vertical="center" wrapText="1"/>
      <protection locked="0"/>
    </xf>
    <xf numFmtId="0" fontId="15" fillId="58" borderId="15" xfId="0" applyFont="1" applyFill="1" applyBorder="1" applyAlignment="1" applyProtection="1">
      <alignment horizontal="left" vertical="center" wrapText="1"/>
      <protection locked="0"/>
    </xf>
    <xf numFmtId="0" fontId="15" fillId="0" borderId="29" xfId="0" applyFont="1" applyBorder="1" applyAlignment="1" applyProtection="1">
      <alignment vertical="center"/>
      <protection locked="0"/>
    </xf>
    <xf numFmtId="0" fontId="15" fillId="0" borderId="0" xfId="0" applyFont="1" applyAlignment="1" applyProtection="1">
      <alignment vertical="center"/>
    </xf>
    <xf numFmtId="3" fontId="23" fillId="0" borderId="0" xfId="0" applyNumberFormat="1" applyFont="1" applyAlignment="1" applyProtection="1">
      <alignment vertical="center"/>
      <protection locked="0"/>
    </xf>
    <xf numFmtId="2" fontId="23" fillId="56" borderId="12" xfId="0" applyNumberFormat="1" applyFont="1" applyFill="1" applyBorder="1" applyAlignment="1" applyProtection="1">
      <alignment horizontal="right" vertical="center" wrapText="1"/>
    </xf>
    <xf numFmtId="2" fontId="15" fillId="0" borderId="12" xfId="0" applyNumberFormat="1" applyFont="1" applyBorder="1" applyAlignment="1" applyProtection="1">
      <alignment horizontal="right" vertical="center" wrapText="1"/>
      <protection locked="0"/>
    </xf>
    <xf numFmtId="2" fontId="23" fillId="58" borderId="12" xfId="0" applyNumberFormat="1" applyFont="1" applyFill="1" applyBorder="1" applyAlignment="1" applyProtection="1">
      <alignment horizontal="right" vertical="center" wrapText="1"/>
    </xf>
    <xf numFmtId="0" fontId="29" fillId="0" borderId="0" xfId="0" applyFont="1" applyAlignment="1" applyProtection="1">
      <alignment vertical="center"/>
      <protection locked="0"/>
    </xf>
    <xf numFmtId="0" fontId="33" fillId="0" borderId="0" xfId="0" applyFont="1" applyAlignment="1" applyProtection="1">
      <alignment vertical="center"/>
      <protection locked="0"/>
    </xf>
    <xf numFmtId="0" fontId="34" fillId="0" borderId="0" xfId="0" applyFont="1" applyAlignment="1" applyProtection="1">
      <alignment vertical="center"/>
      <protection locked="0"/>
    </xf>
    <xf numFmtId="0" fontId="14" fillId="0" borderId="15" xfId="0" applyFont="1" applyFill="1" applyBorder="1" applyAlignment="1" applyProtection="1">
      <alignment vertical="center" wrapText="1"/>
      <protection locked="0"/>
    </xf>
    <xf numFmtId="0" fontId="14" fillId="0" borderId="15" xfId="0" applyFont="1" applyFill="1" applyBorder="1" applyAlignment="1" applyProtection="1">
      <alignment horizontal="left" vertical="center"/>
      <protection locked="0"/>
    </xf>
    <xf numFmtId="2" fontId="2" fillId="57" borderId="0" xfId="0" applyNumberFormat="1" applyFont="1" applyFill="1" applyAlignment="1" applyProtection="1">
      <alignment horizontal="center" vertical="center" wrapText="1"/>
      <protection locked="0"/>
    </xf>
    <xf numFmtId="2" fontId="3" fillId="0" borderId="0" xfId="0" applyNumberFormat="1" applyFont="1" applyAlignment="1" applyProtection="1">
      <alignment vertical="center"/>
      <protection locked="0"/>
    </xf>
    <xf numFmtId="2" fontId="14" fillId="0" borderId="0" xfId="0" applyNumberFormat="1" applyFont="1" applyAlignment="1" applyProtection="1">
      <alignment vertical="center"/>
      <protection locked="0"/>
    </xf>
    <xf numFmtId="2" fontId="29" fillId="0" borderId="0" xfId="0" applyNumberFormat="1" applyFont="1" applyAlignment="1" applyProtection="1">
      <alignment vertical="center"/>
      <protection locked="0"/>
    </xf>
    <xf numFmtId="2" fontId="19" fillId="58" borderId="15" xfId="0" applyNumberFormat="1" applyFont="1" applyFill="1" applyBorder="1" applyAlignment="1" applyProtection="1">
      <alignment vertical="center"/>
    </xf>
    <xf numFmtId="2" fontId="19" fillId="59" borderId="15" xfId="0" applyNumberFormat="1" applyFont="1" applyFill="1" applyBorder="1" applyAlignment="1" applyProtection="1">
      <alignment vertical="center"/>
    </xf>
    <xf numFmtId="2" fontId="14" fillId="0" borderId="15" xfId="0" applyNumberFormat="1" applyFont="1" applyBorder="1" applyAlignment="1" applyProtection="1">
      <alignment vertical="center"/>
      <protection locked="0"/>
    </xf>
    <xf numFmtId="2" fontId="0" fillId="0" borderId="0" xfId="0" applyNumberFormat="1" applyBorder="1" applyAlignment="1" applyProtection="1">
      <alignment vertical="center"/>
      <protection locked="0"/>
    </xf>
    <xf numFmtId="2" fontId="0" fillId="0" borderId="0" xfId="0" applyNumberFormat="1" applyAlignment="1" applyProtection="1">
      <alignment vertical="center"/>
      <protection locked="0"/>
    </xf>
    <xf numFmtId="2" fontId="2" fillId="57" borderId="0" xfId="0" applyNumberFormat="1" applyFont="1" applyFill="1" applyBorder="1" applyAlignment="1" applyProtection="1">
      <alignment vertical="center"/>
      <protection locked="0"/>
    </xf>
    <xf numFmtId="2" fontId="2" fillId="57" borderId="0" xfId="0" applyNumberFormat="1" applyFont="1" applyFill="1" applyAlignment="1" applyProtection="1">
      <alignment vertical="center"/>
      <protection locked="0"/>
    </xf>
    <xf numFmtId="2" fontId="6" fillId="57" borderId="0" xfId="0" applyNumberFormat="1" applyFont="1" applyFill="1" applyAlignment="1" applyProtection="1">
      <alignment vertical="center" wrapText="1"/>
      <protection locked="0"/>
    </xf>
    <xf numFmtId="2" fontId="2" fillId="57" borderId="15" xfId="0" applyNumberFormat="1" applyFont="1" applyFill="1" applyBorder="1" applyAlignment="1" applyProtection="1">
      <alignment vertical="center" wrapText="1"/>
      <protection locked="0"/>
    </xf>
    <xf numFmtId="2" fontId="2" fillId="0" borderId="15" xfId="0" applyNumberFormat="1" applyFont="1" applyFill="1" applyBorder="1" applyAlignment="1" applyProtection="1">
      <alignment vertical="center"/>
      <protection locked="0"/>
    </xf>
    <xf numFmtId="2" fontId="2" fillId="59" borderId="15" xfId="0" applyNumberFormat="1" applyFont="1" applyFill="1" applyBorder="1" applyAlignment="1" applyProtection="1">
      <alignment vertical="center" wrapText="1"/>
      <protection locked="0"/>
    </xf>
    <xf numFmtId="2" fontId="2" fillId="57" borderId="0" xfId="0" applyNumberFormat="1" applyFont="1" applyFill="1" applyBorder="1" applyAlignment="1" applyProtection="1">
      <alignment vertical="center" wrapText="1"/>
      <protection locked="0"/>
    </xf>
    <xf numFmtId="2" fontId="2" fillId="57" borderId="0" xfId="0" applyNumberFormat="1" applyFont="1" applyFill="1" applyAlignment="1" applyProtection="1">
      <alignment vertical="center" wrapText="1"/>
      <protection locked="0"/>
    </xf>
    <xf numFmtId="2" fontId="23" fillId="58" borderId="15" xfId="0" applyNumberFormat="1" applyFont="1" applyFill="1" applyBorder="1" applyAlignment="1" applyProtection="1">
      <alignment horizontal="center" vertical="center" wrapText="1"/>
    </xf>
    <xf numFmtId="2" fontId="15" fillId="0" borderId="12" xfId="0" applyNumberFormat="1" applyFont="1" applyFill="1" applyBorder="1" applyAlignment="1" applyProtection="1">
      <alignment horizontal="right" vertical="center" wrapText="1"/>
      <protection locked="0"/>
    </xf>
    <xf numFmtId="0" fontId="15" fillId="0" borderId="0" xfId="0" applyFont="1" applyFill="1" applyAlignment="1">
      <alignment vertical="center"/>
    </xf>
    <xf numFmtId="0" fontId="15" fillId="0" borderId="0" xfId="0" applyFont="1" applyAlignment="1">
      <alignment vertical="center"/>
    </xf>
    <xf numFmtId="2" fontId="15" fillId="0" borderId="15" xfId="0" applyNumberFormat="1" applyFont="1" applyBorder="1" applyAlignment="1" applyProtection="1">
      <alignment horizontal="center" vertical="center" wrapText="1"/>
      <protection locked="0"/>
    </xf>
    <xf numFmtId="0" fontId="15" fillId="0" borderId="0" xfId="0" applyFont="1" applyFill="1" applyBorder="1" applyAlignment="1">
      <alignment vertical="center"/>
    </xf>
    <xf numFmtId="2" fontId="23" fillId="56" borderId="30" xfId="0" applyNumberFormat="1" applyFont="1" applyFill="1" applyBorder="1" applyAlignment="1" applyProtection="1">
      <alignment horizontal="right" vertical="center" wrapText="1"/>
    </xf>
    <xf numFmtId="2" fontId="23" fillId="56" borderId="31" xfId="0" applyNumberFormat="1" applyFont="1" applyFill="1" applyBorder="1" applyAlignment="1" applyProtection="1">
      <alignment horizontal="right" vertical="center" wrapText="1"/>
    </xf>
    <xf numFmtId="2" fontId="15" fillId="0" borderId="32" xfId="0" applyNumberFormat="1" applyFont="1" applyBorder="1" applyAlignment="1" applyProtection="1">
      <alignment horizontal="right" vertical="center" wrapText="1"/>
      <protection locked="0"/>
    </xf>
    <xf numFmtId="2" fontId="23" fillId="56" borderId="15" xfId="0" applyNumberFormat="1" applyFont="1" applyFill="1" applyBorder="1" applyAlignment="1" applyProtection="1">
      <alignment horizontal="right" vertical="center" wrapText="1"/>
    </xf>
    <xf numFmtId="0" fontId="2" fillId="57" borderId="15" xfId="0" quotePrefix="1" applyFont="1" applyFill="1" applyBorder="1" applyAlignment="1" applyProtection="1">
      <alignment horizontal="center" vertical="center" wrapText="1"/>
      <protection locked="0"/>
    </xf>
    <xf numFmtId="16" fontId="2" fillId="57" borderId="15" xfId="0" quotePrefix="1" applyNumberFormat="1" applyFont="1" applyFill="1" applyBorder="1" applyAlignment="1" applyProtection="1">
      <alignment horizontal="center" vertical="center" wrapText="1"/>
      <protection locked="0"/>
    </xf>
    <xf numFmtId="0" fontId="2" fillId="57" borderId="19" xfId="0" quotePrefix="1" applyFont="1" applyFill="1" applyBorder="1" applyAlignment="1" applyProtection="1">
      <alignment horizontal="center" vertical="center" wrapText="1"/>
      <protection locked="0"/>
    </xf>
    <xf numFmtId="16" fontId="2" fillId="57" borderId="15" xfId="0" applyNumberFormat="1" applyFont="1" applyFill="1" applyBorder="1" applyAlignment="1" applyProtection="1">
      <alignment horizontal="center" vertical="center" wrapText="1"/>
      <protection locked="0"/>
    </xf>
    <xf numFmtId="16" fontId="2" fillId="58" borderId="15" xfId="0" quotePrefix="1" applyNumberFormat="1" applyFont="1" applyFill="1" applyBorder="1" applyAlignment="1" applyProtection="1">
      <alignment horizontal="center" vertical="center" wrapText="1"/>
      <protection locked="0"/>
    </xf>
    <xf numFmtId="0" fontId="14" fillId="59" borderId="15" xfId="0" applyFont="1" applyFill="1" applyBorder="1" applyAlignment="1" applyProtection="1">
      <alignment horizontal="center" vertical="center"/>
      <protection locked="0"/>
    </xf>
    <xf numFmtId="0" fontId="14" fillId="0" borderId="15" xfId="0" applyFont="1" applyFill="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9" fillId="58" borderId="15" xfId="0" applyFont="1" applyFill="1" applyBorder="1" applyAlignment="1" applyProtection="1">
      <alignment horizontal="center" vertical="center"/>
      <protection locked="0"/>
    </xf>
    <xf numFmtId="0" fontId="32" fillId="58" borderId="15" xfId="0" applyFont="1" applyFill="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19" fillId="0" borderId="15" xfId="0" applyFont="1" applyFill="1" applyBorder="1" applyAlignment="1" applyProtection="1">
      <alignment horizontal="center" vertical="center" wrapText="1"/>
      <protection locked="0"/>
    </xf>
    <xf numFmtId="2" fontId="14" fillId="0" borderId="15" xfId="0" applyNumberFormat="1" applyFont="1" applyFill="1" applyBorder="1" applyAlignment="1" applyProtection="1">
      <alignment vertical="center"/>
      <protection locked="0"/>
    </xf>
    <xf numFmtId="0" fontId="2" fillId="0" borderId="15" xfId="0" applyFont="1" applyBorder="1" applyAlignment="1" applyProtection="1">
      <alignment vertical="center"/>
      <protection locked="0"/>
    </xf>
    <xf numFmtId="0" fontId="2" fillId="0" borderId="15" xfId="0" applyFont="1" applyBorder="1" applyAlignment="1" applyProtection="1">
      <alignment horizontal="left" vertical="center"/>
      <protection locked="0"/>
    </xf>
    <xf numFmtId="0" fontId="35" fillId="0" borderId="15" xfId="0" applyFont="1" applyBorder="1" applyAlignment="1" applyProtection="1">
      <alignment horizontal="center" vertical="center"/>
      <protection locked="0"/>
    </xf>
    <xf numFmtId="2" fontId="35" fillId="0" borderId="15" xfId="0" applyNumberFormat="1" applyFont="1" applyBorder="1" applyAlignment="1" applyProtection="1">
      <alignment vertical="center"/>
      <protection locked="0"/>
    </xf>
    <xf numFmtId="0" fontId="3" fillId="0" borderId="15" xfId="0" applyFont="1" applyBorder="1" applyAlignment="1" applyProtection="1">
      <alignment vertical="center"/>
      <protection locked="0"/>
    </xf>
    <xf numFmtId="0" fontId="36" fillId="0" borderId="15" xfId="0" applyFont="1" applyBorder="1" applyAlignment="1" applyProtection="1">
      <alignment horizontal="center" vertical="center"/>
      <protection locked="0"/>
    </xf>
    <xf numFmtId="2" fontId="3" fillId="0" borderId="15" xfId="0" applyNumberFormat="1" applyFont="1" applyBorder="1" applyAlignment="1" applyProtection="1">
      <alignment vertical="center"/>
      <protection locked="0"/>
    </xf>
    <xf numFmtId="49" fontId="3" fillId="0" borderId="16" xfId="0" applyNumberFormat="1" applyFont="1" applyFill="1" applyBorder="1" applyAlignment="1" applyProtection="1">
      <alignment horizontal="center" vertical="center" wrapText="1"/>
      <protection locked="0"/>
    </xf>
    <xf numFmtId="2" fontId="14" fillId="0" borderId="15" xfId="0" applyNumberFormat="1" applyFont="1" applyFill="1" applyBorder="1" applyAlignment="1" applyProtection="1">
      <alignment horizontal="right" vertical="center"/>
      <protection locked="0"/>
    </xf>
    <xf numFmtId="2" fontId="38" fillId="0" borderId="15" xfId="0" applyNumberFormat="1" applyFont="1" applyBorder="1" applyAlignment="1" applyProtection="1">
      <alignment vertical="center"/>
      <protection locked="0"/>
    </xf>
    <xf numFmtId="0" fontId="15" fillId="0" borderId="0" xfId="0" applyFont="1" applyBorder="1" applyAlignment="1" applyProtection="1">
      <alignment vertical="center"/>
      <protection locked="0"/>
    </xf>
    <xf numFmtId="2" fontId="3" fillId="58" borderId="15" xfId="0" applyNumberFormat="1" applyFont="1" applyFill="1" applyBorder="1" applyAlignment="1" applyProtection="1">
      <alignment vertical="center" wrapText="1"/>
    </xf>
    <xf numFmtId="2" fontId="3" fillId="59" borderId="15" xfId="0" applyNumberFormat="1" applyFont="1" applyFill="1" applyBorder="1" applyAlignment="1" applyProtection="1">
      <alignment vertical="center" wrapText="1"/>
    </xf>
    <xf numFmtId="2" fontId="3" fillId="60" borderId="15" xfId="0" applyNumberFormat="1" applyFont="1" applyFill="1" applyBorder="1" applyAlignment="1" applyProtection="1">
      <alignment vertical="center" wrapText="1"/>
    </xf>
    <xf numFmtId="0" fontId="3"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center" vertical="center" wrapText="1"/>
      <protection locked="0"/>
    </xf>
    <xf numFmtId="2" fontId="3" fillId="0" borderId="0" xfId="0" applyNumberFormat="1" applyFont="1" applyFill="1" applyBorder="1" applyAlignment="1" applyProtection="1">
      <alignment vertical="center" wrapText="1"/>
    </xf>
    <xf numFmtId="0" fontId="3" fillId="0" borderId="15" xfId="0" applyFont="1" applyFill="1" applyBorder="1" applyAlignment="1" applyProtection="1">
      <alignment vertical="center"/>
      <protection locked="0"/>
    </xf>
    <xf numFmtId="0" fontId="3" fillId="0" borderId="15" xfId="0" applyFont="1" applyFill="1" applyBorder="1" applyAlignment="1" applyProtection="1">
      <alignment horizontal="left" vertical="center"/>
      <protection locked="0"/>
    </xf>
    <xf numFmtId="0" fontId="2" fillId="0" borderId="15" xfId="0" applyFont="1" applyFill="1" applyBorder="1" applyAlignment="1" applyProtection="1">
      <alignment horizontal="center" vertical="center"/>
      <protection locked="0"/>
    </xf>
    <xf numFmtId="0" fontId="39" fillId="0" borderId="0" xfId="0" applyFont="1" applyFill="1" applyAlignment="1" applyProtection="1">
      <alignment vertical="center"/>
      <protection locked="0"/>
    </xf>
    <xf numFmtId="0" fontId="3" fillId="0" borderId="15" xfId="0" applyFont="1" applyBorder="1" applyAlignment="1" applyProtection="1">
      <alignment horizontal="left" vertical="center"/>
      <protection locked="0"/>
    </xf>
    <xf numFmtId="0" fontId="39" fillId="0" borderId="0" xfId="0" applyFont="1" applyAlignment="1" applyProtection="1">
      <alignment vertical="center"/>
      <protection locked="0"/>
    </xf>
    <xf numFmtId="2" fontId="2" fillId="0" borderId="15" xfId="0" applyNumberFormat="1" applyFont="1" applyFill="1" applyBorder="1" applyAlignment="1" applyProtection="1">
      <alignment vertical="center" wrapText="1"/>
      <protection locked="0"/>
    </xf>
    <xf numFmtId="0" fontId="15" fillId="0" borderId="0" xfId="0" applyFont="1" applyFill="1" applyAlignment="1" applyProtection="1">
      <alignment vertical="center"/>
      <protection locked="0"/>
    </xf>
    <xf numFmtId="0" fontId="33" fillId="0" borderId="0" xfId="0" applyFont="1" applyFill="1" applyBorder="1" applyAlignment="1" applyProtection="1">
      <alignment vertical="center"/>
      <protection locked="0"/>
    </xf>
    <xf numFmtId="0" fontId="15" fillId="0" borderId="0" xfId="0" applyFont="1" applyFill="1" applyBorder="1" applyAlignment="1" applyProtection="1">
      <alignment vertical="center"/>
      <protection locked="0"/>
    </xf>
    <xf numFmtId="49" fontId="2" fillId="0" borderId="0" xfId="0" applyNumberFormat="1" applyFont="1" applyFill="1" applyBorder="1" applyAlignment="1" applyProtection="1">
      <alignment horizontal="center" vertical="center" wrapText="1"/>
      <protection locked="0"/>
    </xf>
    <xf numFmtId="2" fontId="23" fillId="0" borderId="0" xfId="0" applyNumberFormat="1" applyFont="1" applyFill="1" applyBorder="1" applyAlignment="1" applyProtection="1">
      <alignment horizontal="right" vertical="center" wrapText="1"/>
    </xf>
    <xf numFmtId="2" fontId="15" fillId="0" borderId="0" xfId="0" applyNumberFormat="1" applyFont="1" applyFill="1" applyBorder="1" applyAlignment="1" applyProtection="1">
      <alignment horizontal="right" vertical="center" wrapText="1"/>
      <protection locked="0"/>
    </xf>
    <xf numFmtId="0" fontId="2" fillId="0" borderId="15" xfId="0" quotePrefix="1" applyFont="1" applyFill="1" applyBorder="1" applyAlignment="1" applyProtection="1">
      <alignment horizontal="center" vertical="center" wrapText="1"/>
      <protection locked="0"/>
    </xf>
    <xf numFmtId="0" fontId="2" fillId="0" borderId="22"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center" vertical="center" wrapText="1"/>
      <protection locked="0"/>
    </xf>
    <xf numFmtId="2" fontId="2" fillId="0" borderId="21" xfId="0" applyNumberFormat="1" applyFont="1" applyFill="1" applyBorder="1" applyAlignment="1" applyProtection="1">
      <alignment vertical="center" wrapText="1"/>
      <protection locked="0"/>
    </xf>
    <xf numFmtId="2" fontId="37" fillId="0" borderId="15" xfId="0" applyNumberFormat="1" applyFont="1" applyFill="1" applyBorder="1" applyAlignment="1" applyProtection="1">
      <alignment vertical="center" wrapText="1"/>
      <protection locked="0"/>
    </xf>
    <xf numFmtId="0" fontId="3" fillId="0" borderId="20" xfId="0" applyFont="1" applyFill="1" applyBorder="1" applyAlignment="1" applyProtection="1">
      <alignment horizontal="left" vertical="center" wrapText="1"/>
      <protection locked="0"/>
    </xf>
    <xf numFmtId="16" fontId="2" fillId="0" borderId="15" xfId="0" applyNumberFormat="1" applyFont="1" applyFill="1" applyBorder="1" applyAlignment="1" applyProtection="1">
      <alignment horizontal="center" vertical="center" wrapText="1"/>
      <protection locked="0"/>
    </xf>
    <xf numFmtId="2" fontId="2" fillId="0" borderId="0" xfId="0" applyNumberFormat="1"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2" fillId="0" borderId="0" xfId="0" applyFont="1" applyFill="1" applyBorder="1" applyAlignment="1" applyProtection="1">
      <alignment vertical="center"/>
      <protection locked="0"/>
    </xf>
    <xf numFmtId="0" fontId="0" fillId="0" borderId="0" xfId="0" applyFill="1" applyBorder="1" applyAlignment="1" applyProtection="1">
      <alignment vertical="center" wrapText="1"/>
      <protection locked="0"/>
    </xf>
    <xf numFmtId="0" fontId="2" fillId="0" borderId="0" xfId="0" applyFont="1" applyFill="1" applyBorder="1" applyAlignment="1" applyProtection="1">
      <alignment horizontal="right" vertical="center" wrapText="1"/>
      <protection locked="0"/>
    </xf>
    <xf numFmtId="0" fontId="0" fillId="0" borderId="0" xfId="0" applyFill="1" applyBorder="1" applyAlignment="1" applyProtection="1">
      <alignment vertical="center"/>
      <protection locked="0"/>
    </xf>
    <xf numFmtId="0" fontId="29" fillId="0" borderId="0" xfId="0" applyFont="1" applyFill="1" applyBorder="1" applyAlignment="1" applyProtection="1">
      <alignment vertical="center"/>
      <protection locked="0"/>
    </xf>
    <xf numFmtId="2" fontId="23" fillId="0" borderId="0" xfId="0" applyNumberFormat="1" applyFont="1" applyFill="1" applyBorder="1" applyAlignment="1" applyProtection="1">
      <alignment horizontal="center" vertical="center" wrapText="1"/>
      <protection locked="0"/>
    </xf>
    <xf numFmtId="0" fontId="39" fillId="0" borderId="0" xfId="0" applyFont="1" applyFill="1" applyBorder="1" applyAlignment="1" applyProtection="1">
      <alignment vertical="center"/>
      <protection locked="0"/>
    </xf>
    <xf numFmtId="0" fontId="15"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vertical="center"/>
      <protection locked="0"/>
    </xf>
    <xf numFmtId="0" fontId="15" fillId="0" borderId="0"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left" vertical="center" wrapText="1"/>
      <protection locked="0"/>
    </xf>
    <xf numFmtId="2" fontId="24" fillId="0" borderId="0" xfId="0" applyNumberFormat="1" applyFont="1" applyFill="1" applyBorder="1" applyAlignment="1" applyProtection="1">
      <alignment horizontal="center" vertical="center" wrapText="1"/>
    </xf>
    <xf numFmtId="2" fontId="15" fillId="0" borderId="0" xfId="0" applyNumberFormat="1" applyFont="1" applyFill="1" applyBorder="1" applyAlignment="1" applyProtection="1">
      <alignment horizontal="center" vertical="center" wrapText="1"/>
      <protection locked="0"/>
    </xf>
    <xf numFmtId="2" fontId="23" fillId="0" borderId="0" xfId="0" applyNumberFormat="1" applyFont="1" applyFill="1" applyBorder="1" applyAlignment="1" applyProtection="1">
      <alignment horizontal="center" vertical="center" wrapText="1"/>
    </xf>
    <xf numFmtId="2" fontId="42" fillId="0" borderId="15" xfId="0" applyNumberFormat="1" applyFont="1" applyBorder="1" applyAlignment="1" applyProtection="1">
      <alignment horizontal="center" vertical="center" wrapText="1"/>
      <protection locked="0"/>
    </xf>
    <xf numFmtId="0" fontId="14" fillId="0" borderId="0" xfId="930" applyFont="1" applyBorder="1" applyAlignment="1">
      <alignment horizontal="left" vertical="center" wrapText="1"/>
    </xf>
    <xf numFmtId="0" fontId="2" fillId="0" borderId="0" xfId="930" applyFont="1" applyBorder="1" applyAlignment="1">
      <alignment horizontal="left" vertical="top" wrapText="1"/>
    </xf>
    <xf numFmtId="0" fontId="2" fillId="0" borderId="0" xfId="930" applyFont="1" applyBorder="1" applyAlignment="1">
      <alignment horizontal="center" vertical="top" wrapText="1"/>
    </xf>
    <xf numFmtId="0" fontId="2" fillId="0" borderId="0" xfId="930" applyFont="1" applyAlignment="1">
      <alignment horizontal="center" vertical="top" wrapText="1"/>
    </xf>
    <xf numFmtId="0" fontId="2" fillId="0" borderId="0" xfId="930" applyFont="1" applyFill="1" applyBorder="1" applyAlignment="1">
      <alignment horizontal="left" vertical="center" wrapText="1"/>
    </xf>
    <xf numFmtId="0" fontId="2" fillId="0" borderId="0" xfId="930" applyFont="1" applyFill="1" applyBorder="1" applyAlignment="1">
      <alignment horizontal="center" vertical="top" wrapText="1"/>
    </xf>
    <xf numFmtId="0" fontId="22" fillId="0" borderId="0" xfId="930" applyAlignment="1">
      <alignment vertical="center"/>
    </xf>
    <xf numFmtId="2" fontId="10" fillId="0" borderId="15" xfId="0" applyNumberFormat="1" applyFont="1" applyFill="1" applyBorder="1" applyAlignment="1" applyProtection="1">
      <alignment horizontal="center" vertical="center" wrapText="1"/>
      <protection locked="0"/>
    </xf>
    <xf numFmtId="0" fontId="23" fillId="0" borderId="15" xfId="0" applyFont="1" applyFill="1" applyBorder="1" applyAlignment="1" applyProtection="1">
      <alignment horizontal="center" vertical="center" wrapText="1"/>
      <protection locked="0"/>
    </xf>
    <xf numFmtId="0" fontId="6" fillId="58" borderId="15" xfId="0" applyFont="1" applyFill="1" applyBorder="1" applyAlignment="1" applyProtection="1">
      <alignment horizontal="center" vertical="center"/>
      <protection locked="0"/>
    </xf>
    <xf numFmtId="2" fontId="3" fillId="58" borderId="15" xfId="0" applyNumberFormat="1" applyFont="1" applyFill="1" applyBorder="1" applyAlignment="1" applyProtection="1">
      <alignment vertical="center"/>
    </xf>
    <xf numFmtId="2" fontId="22" fillId="0" borderId="15" xfId="0" applyNumberFormat="1" applyFont="1" applyBorder="1" applyAlignment="1" applyProtection="1">
      <alignment vertical="center"/>
      <protection locked="0"/>
    </xf>
    <xf numFmtId="0" fontId="31" fillId="0" borderId="15" xfId="0" applyFont="1" applyFill="1" applyBorder="1" applyAlignment="1" applyProtection="1">
      <alignment horizontal="center" vertical="center"/>
      <protection locked="0"/>
    </xf>
    <xf numFmtId="14" fontId="0" fillId="0" borderId="0" xfId="0" applyNumberFormat="1" applyFill="1" applyBorder="1" applyAlignment="1" applyProtection="1">
      <alignment vertical="center"/>
      <protection locked="0"/>
    </xf>
    <xf numFmtId="0" fontId="22" fillId="0" borderId="0" xfId="0" applyFont="1" applyFill="1" applyBorder="1" applyAlignment="1" applyProtection="1">
      <alignment vertical="center"/>
      <protection locked="0"/>
    </xf>
    <xf numFmtId="2" fontId="0" fillId="0" borderId="0" xfId="0" applyNumberFormat="1" applyFill="1" applyBorder="1" applyAlignment="1" applyProtection="1">
      <alignment vertical="center"/>
      <protection locked="0"/>
    </xf>
    <xf numFmtId="2" fontId="6" fillId="0" borderId="0" xfId="0" applyNumberFormat="1" applyFont="1" applyFill="1" applyBorder="1" applyAlignment="1" applyProtection="1">
      <alignment vertical="center"/>
      <protection locked="0"/>
    </xf>
    <xf numFmtId="0" fontId="0" fillId="0" borderId="0" xfId="0" applyFill="1" applyBorder="1" applyAlignment="1" applyProtection="1">
      <alignment horizontal="right" vertical="center"/>
      <protection locked="0"/>
    </xf>
    <xf numFmtId="2" fontId="15" fillId="0" borderId="15" xfId="0" applyNumberFormat="1" applyFont="1" applyFill="1" applyBorder="1" applyAlignment="1" applyProtection="1">
      <alignment horizontal="center" vertical="center" wrapText="1"/>
      <protection locked="0"/>
    </xf>
    <xf numFmtId="2" fontId="3" fillId="0" borderId="15" xfId="0" applyNumberFormat="1" applyFont="1" applyFill="1" applyBorder="1" applyAlignment="1" applyProtection="1">
      <alignment vertical="center"/>
    </xf>
    <xf numFmtId="0" fontId="15" fillId="0" borderId="15" xfId="0" applyFont="1" applyFill="1" applyBorder="1" applyAlignment="1" applyProtection="1">
      <alignment horizontal="center" vertical="center" wrapText="1"/>
      <protection locked="0"/>
    </xf>
    <xf numFmtId="0" fontId="2" fillId="61" borderId="15" xfId="0" applyFont="1" applyFill="1" applyBorder="1" applyAlignment="1" applyProtection="1">
      <alignment horizontal="center" vertical="center"/>
      <protection locked="0"/>
    </xf>
    <xf numFmtId="0" fontId="23" fillId="0" borderId="12" xfId="0" applyFont="1" applyFill="1" applyBorder="1" applyAlignment="1" applyProtection="1">
      <alignment horizontal="center" vertical="center" wrapText="1"/>
      <protection locked="0"/>
    </xf>
    <xf numFmtId="0" fontId="29" fillId="0" borderId="0" xfId="0" applyFont="1" applyBorder="1" applyAlignment="1" applyProtection="1">
      <alignment vertical="center"/>
      <protection locked="0"/>
    </xf>
    <xf numFmtId="2" fontId="38" fillId="0" borderId="15" xfId="0" applyNumberFormat="1" applyFont="1" applyFill="1" applyBorder="1" applyAlignment="1" applyProtection="1">
      <alignment vertical="center"/>
      <protection locked="0"/>
    </xf>
    <xf numFmtId="0" fontId="3" fillId="0" borderId="12" xfId="0" applyFont="1" applyFill="1" applyBorder="1" applyAlignment="1" applyProtection="1">
      <alignment horizontal="center" vertical="center" wrapText="1"/>
      <protection locked="0"/>
    </xf>
    <xf numFmtId="0" fontId="23" fillId="0" borderId="0" xfId="0" applyFont="1" applyFill="1" applyAlignment="1" applyProtection="1">
      <alignment horizontal="center" vertical="center" wrapText="1"/>
      <protection locked="0"/>
    </xf>
    <xf numFmtId="0" fontId="23" fillId="0" borderId="31" xfId="0" applyFont="1" applyFill="1" applyBorder="1" applyAlignment="1" applyProtection="1">
      <alignment horizontal="center" vertical="center" wrapText="1"/>
      <protection locked="0"/>
    </xf>
    <xf numFmtId="0" fontId="0" fillId="0" borderId="0" xfId="0" applyFill="1" applyBorder="1" applyAlignment="1" applyProtection="1">
      <alignment horizontal="center" vertical="center"/>
      <protection locked="0"/>
    </xf>
    <xf numFmtId="2" fontId="6" fillId="0" borderId="0" xfId="0" applyNumberFormat="1" applyFont="1"/>
    <xf numFmtId="0" fontId="0" fillId="0" borderId="0" xfId="0" applyBorder="1"/>
    <xf numFmtId="0" fontId="2" fillId="0" borderId="12"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vertical="center" wrapText="1"/>
      <protection locked="0"/>
    </xf>
    <xf numFmtId="2" fontId="3" fillId="0" borderId="15" xfId="0" applyNumberFormat="1" applyFont="1" applyFill="1" applyBorder="1" applyAlignment="1" applyProtection="1">
      <alignment horizontal="center" vertical="center" wrapText="1"/>
      <protection locked="0"/>
    </xf>
    <xf numFmtId="2" fontId="23" fillId="0" borderId="15" xfId="0" applyNumberFormat="1" applyFont="1" applyFill="1" applyBorder="1" applyAlignment="1" applyProtection="1">
      <alignment horizontal="center" vertical="center" wrapText="1"/>
      <protection locked="0"/>
    </xf>
    <xf numFmtId="49" fontId="2" fillId="0" borderId="33" xfId="0" applyNumberFormat="1" applyFont="1" applyFill="1" applyBorder="1" applyAlignment="1" applyProtection="1">
      <alignment horizontal="center" vertical="center" wrapText="1"/>
      <protection locked="0"/>
    </xf>
    <xf numFmtId="0" fontId="6" fillId="0" borderId="0" xfId="0" applyFont="1" applyBorder="1"/>
    <xf numFmtId="0" fontId="6" fillId="0" borderId="0" xfId="0" applyFont="1" applyBorder="1" applyAlignment="1">
      <alignment horizontal="center"/>
    </xf>
    <xf numFmtId="2" fontId="0" fillId="0" borderId="0" xfId="0" applyNumberFormat="1" applyBorder="1"/>
    <xf numFmtId="0" fontId="0" fillId="0" borderId="0" xfId="0" applyFill="1" applyBorder="1"/>
    <xf numFmtId="0" fontId="22" fillId="0" borderId="0" xfId="0" applyFont="1" applyBorder="1"/>
    <xf numFmtId="2" fontId="6" fillId="0" borderId="0" xfId="0" applyNumberFormat="1" applyFont="1" applyBorder="1"/>
    <xf numFmtId="0" fontId="0" fillId="0" borderId="0" xfId="0" applyBorder="1" applyAlignment="1">
      <alignment horizontal="center"/>
    </xf>
    <xf numFmtId="2" fontId="2" fillId="0" borderId="0" xfId="0" applyNumberFormat="1" applyFont="1" applyFill="1" applyBorder="1" applyAlignment="1" applyProtection="1">
      <alignment vertical="center" wrapText="1"/>
    </xf>
    <xf numFmtId="0" fontId="0" fillId="0" borderId="0" xfId="0" applyAlignment="1">
      <alignment vertical="center"/>
    </xf>
    <xf numFmtId="0" fontId="2" fillId="0" borderId="0" xfId="0" applyFont="1" applyAlignment="1">
      <alignment vertical="center"/>
    </xf>
    <xf numFmtId="0" fontId="3" fillId="0" borderId="0" xfId="0" applyFont="1" applyBorder="1" applyAlignment="1">
      <alignment vertical="center" wrapText="1"/>
    </xf>
    <xf numFmtId="0" fontId="2" fillId="0" borderId="0" xfId="0" applyFont="1" applyBorder="1" applyAlignment="1">
      <alignment horizontal="left" vertical="center" wrapText="1"/>
    </xf>
    <xf numFmtId="0" fontId="14" fillId="0" borderId="0" xfId="0" applyFont="1" applyBorder="1" applyAlignment="1">
      <alignment vertical="center" wrapText="1"/>
    </xf>
    <xf numFmtId="0" fontId="14" fillId="0" borderId="0" xfId="0" applyFont="1" applyBorder="1" applyAlignment="1">
      <alignment horizontal="center" vertical="center" wrapText="1"/>
    </xf>
    <xf numFmtId="0" fontId="14" fillId="0" borderId="0" xfId="0" applyFont="1" applyBorder="1" applyAlignment="1">
      <alignment vertical="center"/>
    </xf>
    <xf numFmtId="0" fontId="19" fillId="0" borderId="0" xfId="0" applyFont="1" applyAlignment="1">
      <alignment vertical="center"/>
    </xf>
    <xf numFmtId="2" fontId="19" fillId="58" borderId="15" xfId="0" applyNumberFormat="1" applyFont="1" applyFill="1" applyBorder="1" applyAlignment="1" applyProtection="1">
      <alignment horizontal="right" vertical="center" wrapText="1"/>
    </xf>
    <xf numFmtId="0" fontId="19" fillId="0" borderId="19" xfId="0" applyFont="1" applyBorder="1" applyAlignment="1">
      <alignment vertical="center"/>
    </xf>
    <xf numFmtId="0" fontId="19" fillId="0" borderId="20" xfId="0" applyFont="1" applyBorder="1" applyAlignment="1">
      <alignment vertical="center"/>
    </xf>
    <xf numFmtId="0" fontId="19" fillId="0" borderId="15" xfId="0" applyFont="1" applyBorder="1" applyAlignment="1">
      <alignment horizontal="center" vertical="center" wrapText="1"/>
    </xf>
    <xf numFmtId="2" fontId="14" fillId="0" borderId="15" xfId="0" applyNumberFormat="1" applyFont="1" applyBorder="1" applyAlignment="1">
      <alignment horizontal="right" vertical="center" wrapText="1"/>
    </xf>
    <xf numFmtId="0" fontId="14" fillId="0" borderId="0" xfId="0" applyFont="1" applyAlignment="1">
      <alignment vertical="center"/>
    </xf>
    <xf numFmtId="0" fontId="14" fillId="0" borderId="24" xfId="0" applyFont="1" applyBorder="1" applyAlignment="1">
      <alignment horizontal="left" vertical="center" wrapText="1"/>
    </xf>
    <xf numFmtId="0" fontId="14" fillId="0" borderId="15" xfId="0" applyFont="1" applyBorder="1" applyAlignment="1">
      <alignment horizontal="center" vertical="center" wrapText="1"/>
    </xf>
    <xf numFmtId="2" fontId="14" fillId="0" borderId="15" xfId="0" applyNumberFormat="1" applyFont="1" applyFill="1" applyBorder="1" applyAlignment="1">
      <alignment horizontal="right" vertical="center" wrapText="1"/>
    </xf>
    <xf numFmtId="0" fontId="14" fillId="0" borderId="19" xfId="0" applyFont="1" applyBorder="1" applyAlignment="1">
      <alignment vertical="center"/>
    </xf>
    <xf numFmtId="0" fontId="14" fillId="0" borderId="16" xfId="0" applyFont="1" applyBorder="1" applyAlignment="1">
      <alignment horizontal="left" vertical="center" wrapText="1"/>
    </xf>
    <xf numFmtId="0" fontId="19" fillId="0" borderId="28" xfId="0" applyFont="1" applyBorder="1" applyAlignment="1">
      <alignment horizontal="left" vertical="center" wrapText="1"/>
    </xf>
    <xf numFmtId="0" fontId="14" fillId="0" borderId="19" xfId="0" applyFont="1" applyBorder="1" applyAlignment="1">
      <alignment horizontal="left" vertical="center" wrapText="1"/>
    </xf>
    <xf numFmtId="0" fontId="44" fillId="0" borderId="16" xfId="0" applyFont="1" applyBorder="1" applyAlignment="1">
      <alignment horizontal="left" vertical="center" wrapText="1"/>
    </xf>
    <xf numFmtId="0" fontId="14" fillId="0" borderId="28" xfId="0" applyFont="1" applyBorder="1" applyAlignment="1">
      <alignment horizontal="left" vertical="center" wrapText="1"/>
    </xf>
    <xf numFmtId="0" fontId="45" fillId="0" borderId="24" xfId="0" applyFont="1" applyBorder="1" applyAlignment="1">
      <alignment horizontal="left" vertical="center" wrapText="1"/>
    </xf>
    <xf numFmtId="2" fontId="14" fillId="0" borderId="19" xfId="0" applyNumberFormat="1" applyFont="1" applyBorder="1" applyAlignment="1">
      <alignment horizontal="right" vertical="center" wrapText="1"/>
    </xf>
    <xf numFmtId="0" fontId="31" fillId="0" borderId="16" xfId="0" applyFont="1" applyBorder="1" applyAlignment="1">
      <alignment vertical="center"/>
    </xf>
    <xf numFmtId="0" fontId="14" fillId="0" borderId="16" xfId="0" applyFont="1" applyBorder="1" applyAlignment="1">
      <alignment horizontal="center" vertical="center" wrapText="1"/>
    </xf>
    <xf numFmtId="0" fontId="14" fillId="0" borderId="26" xfId="0" applyFont="1" applyBorder="1" applyAlignment="1">
      <alignment horizontal="left" vertical="center" wrapText="1"/>
    </xf>
    <xf numFmtId="0" fontId="14" fillId="0" borderId="18" xfId="0" applyFont="1" applyBorder="1" applyAlignment="1">
      <alignment horizontal="left" vertical="center" wrapText="1"/>
    </xf>
    <xf numFmtId="0" fontId="14" fillId="57" borderId="16" xfId="0" applyFont="1" applyFill="1" applyBorder="1" applyAlignment="1">
      <alignment horizontal="left" vertical="center" wrapText="1"/>
    </xf>
    <xf numFmtId="0" fontId="14" fillId="0" borderId="21" xfId="0" applyFont="1" applyBorder="1" applyAlignment="1">
      <alignment horizontal="center" vertical="center" wrapText="1"/>
    </xf>
    <xf numFmtId="0" fontId="19" fillId="0" borderId="15" xfId="0" applyFont="1" applyFill="1" applyBorder="1" applyAlignment="1">
      <alignment horizontal="center" vertical="center" wrapText="1"/>
    </xf>
    <xf numFmtId="0" fontId="31" fillId="57" borderId="0" xfId="0" applyFont="1" applyFill="1" applyAlignment="1">
      <alignment vertical="center"/>
    </xf>
    <xf numFmtId="0" fontId="19" fillId="57" borderId="0" xfId="0" applyFont="1" applyFill="1" applyAlignment="1">
      <alignment horizontal="center" vertical="center" wrapText="1"/>
    </xf>
    <xf numFmtId="0" fontId="2" fillId="57" borderId="0" xfId="0" applyFont="1" applyFill="1" applyAlignment="1">
      <alignment vertical="center"/>
    </xf>
    <xf numFmtId="0" fontId="0" fillId="57" borderId="0" xfId="0" applyFill="1" applyAlignment="1">
      <alignment vertical="center"/>
    </xf>
    <xf numFmtId="0" fontId="0" fillId="0" borderId="0" xfId="0" applyAlignment="1">
      <alignment horizontal="left" vertical="center"/>
    </xf>
    <xf numFmtId="0" fontId="2" fillId="57" borderId="0" xfId="0" applyFont="1" applyFill="1" applyAlignment="1">
      <alignment horizontal="left" vertical="center"/>
    </xf>
    <xf numFmtId="0" fontId="3" fillId="0" borderId="0" xfId="0" applyFont="1" applyAlignment="1">
      <alignment vertical="center"/>
    </xf>
    <xf numFmtId="0" fontId="87" fillId="0" borderId="0" xfId="0" applyFont="1"/>
    <xf numFmtId="0" fontId="87" fillId="57" borderId="0" xfId="0" applyFont="1" applyFill="1"/>
    <xf numFmtId="0" fontId="4" fillId="57" borderId="0" xfId="0" applyFont="1" applyFill="1"/>
    <xf numFmtId="0" fontId="87" fillId="57" borderId="0" xfId="0" applyFont="1" applyFill="1" applyBorder="1"/>
    <xf numFmtId="2" fontId="88" fillId="59" borderId="15" xfId="0" applyNumberFormat="1" applyFont="1" applyFill="1" applyBorder="1" applyAlignment="1" applyProtection="1">
      <alignment vertical="top" wrapText="1"/>
    </xf>
    <xf numFmtId="0" fontId="88" fillId="0" borderId="15" xfId="0" applyFont="1" applyBorder="1" applyAlignment="1">
      <alignment horizontal="left" vertical="top" wrapText="1"/>
    </xf>
    <xf numFmtId="0" fontId="88" fillId="0" borderId="15" xfId="0" applyFont="1" applyBorder="1" applyAlignment="1">
      <alignment horizontal="center" vertical="center" wrapText="1"/>
    </xf>
    <xf numFmtId="2" fontId="88" fillId="0" borderId="15" xfId="0" applyNumberFormat="1" applyFont="1" applyFill="1" applyBorder="1" applyAlignment="1" applyProtection="1">
      <alignment vertical="top" wrapText="1"/>
    </xf>
    <xf numFmtId="2" fontId="88" fillId="59" borderId="15" xfId="0" applyNumberFormat="1" applyFont="1" applyFill="1" applyBorder="1" applyAlignment="1" applyProtection="1">
      <alignment horizontal="right" vertical="top" wrapText="1"/>
      <protection locked="0"/>
    </xf>
    <xf numFmtId="2" fontId="4" fillId="0" borderId="15" xfId="0" applyNumberFormat="1" applyFont="1" applyBorder="1" applyAlignment="1" applyProtection="1">
      <alignment horizontal="right" vertical="top" wrapText="1"/>
      <protection locked="0"/>
    </xf>
    <xf numFmtId="0" fontId="4" fillId="0" borderId="15" xfId="0" applyFont="1" applyBorder="1" applyAlignment="1">
      <alignment horizontal="left" vertical="top" wrapText="1"/>
    </xf>
    <xf numFmtId="0" fontId="4" fillId="0" borderId="15" xfId="0" applyFont="1" applyBorder="1" applyAlignment="1">
      <alignment horizontal="center" vertical="center" wrapText="1"/>
    </xf>
    <xf numFmtId="0" fontId="4" fillId="0" borderId="15" xfId="0" applyFont="1" applyBorder="1" applyAlignment="1">
      <alignment horizontal="left" vertical="top" wrapText="1" indent="1"/>
    </xf>
    <xf numFmtId="0" fontId="4" fillId="0" borderId="21" xfId="0" applyFont="1" applyBorder="1" applyAlignment="1">
      <alignment horizontal="left" vertical="top" wrapText="1"/>
    </xf>
    <xf numFmtId="0" fontId="88" fillId="57" borderId="15" xfId="0" applyFont="1" applyFill="1" applyBorder="1" applyAlignment="1">
      <alignment horizontal="left" wrapText="1"/>
    </xf>
    <xf numFmtId="2" fontId="4" fillId="0" borderId="15" xfId="0" applyNumberFormat="1" applyFont="1" applyFill="1" applyBorder="1" applyAlignment="1" applyProtection="1">
      <alignment horizontal="right" vertical="top" wrapText="1"/>
      <protection locked="0"/>
    </xf>
    <xf numFmtId="0" fontId="4" fillId="0" borderId="15" xfId="0" applyFont="1" applyBorder="1" applyAlignment="1">
      <alignment horizontal="left" wrapText="1"/>
    </xf>
    <xf numFmtId="0" fontId="4" fillId="0" borderId="15" xfId="0" applyFont="1" applyBorder="1" applyAlignment="1">
      <alignment horizontal="left" wrapText="1" indent="1"/>
    </xf>
    <xf numFmtId="2" fontId="88" fillId="59" borderId="15" xfId="0" applyNumberFormat="1" applyFont="1" applyFill="1" applyBorder="1" applyAlignment="1" applyProtection="1">
      <alignment horizontal="right" wrapText="1"/>
    </xf>
    <xf numFmtId="0" fontId="88" fillId="0" borderId="15" xfId="0" applyFont="1" applyBorder="1" applyAlignment="1">
      <alignment horizontal="left" wrapText="1"/>
    </xf>
    <xf numFmtId="0" fontId="4" fillId="0" borderId="15" xfId="0" applyFont="1" applyBorder="1" applyAlignment="1">
      <alignment horizontal="center" wrapText="1"/>
    </xf>
    <xf numFmtId="0" fontId="4" fillId="0" borderId="15" xfId="0" applyFont="1" applyBorder="1" applyAlignment="1">
      <alignment horizontal="center" vertical="top" wrapText="1"/>
    </xf>
    <xf numFmtId="0" fontId="4" fillId="0" borderId="15" xfId="0" applyFont="1" applyFill="1" applyBorder="1" applyAlignment="1">
      <alignment horizontal="center" wrapText="1"/>
    </xf>
    <xf numFmtId="0" fontId="2" fillId="57" borderId="0" xfId="0" applyFont="1" applyFill="1"/>
    <xf numFmtId="0" fontId="3" fillId="57" borderId="0" xfId="0" applyFont="1" applyFill="1"/>
    <xf numFmtId="0" fontId="22" fillId="0" borderId="0" xfId="0" applyFont="1" applyFill="1" applyAlignment="1">
      <alignment vertical="center"/>
    </xf>
    <xf numFmtId="0" fontId="2" fillId="0" borderId="0" xfId="0" applyFont="1" applyFill="1" applyAlignment="1">
      <alignment vertical="center"/>
    </xf>
    <xf numFmtId="2" fontId="92" fillId="59" borderId="19" xfId="0" applyNumberFormat="1" applyFont="1" applyFill="1" applyBorder="1" applyAlignment="1" applyProtection="1">
      <alignment horizontal="right" vertical="center" wrapText="1"/>
      <protection locked="0"/>
    </xf>
    <xf numFmtId="2" fontId="3" fillId="59" borderId="15" xfId="0" applyNumberFormat="1" applyFont="1" applyFill="1" applyBorder="1" applyAlignment="1" applyProtection="1">
      <alignment horizontal="center" vertical="center" wrapText="1"/>
      <protection locked="0"/>
    </xf>
    <xf numFmtId="2" fontId="88" fillId="59" borderId="15" xfId="0" applyNumberFormat="1" applyFont="1" applyFill="1" applyBorder="1" applyAlignment="1" applyProtection="1">
      <alignment horizontal="center" vertical="center" wrapText="1"/>
      <protection locked="0"/>
    </xf>
    <xf numFmtId="0" fontId="3" fillId="0" borderId="15" xfId="0" applyFont="1" applyFill="1" applyBorder="1" applyAlignment="1">
      <alignment horizontal="center" vertical="center"/>
    </xf>
    <xf numFmtId="2" fontId="92" fillId="62" borderId="19" xfId="0" applyNumberFormat="1" applyFont="1" applyFill="1" applyBorder="1" applyAlignment="1" applyProtection="1">
      <alignment horizontal="right" vertical="center" wrapText="1"/>
      <protection locked="0"/>
    </xf>
    <xf numFmtId="2" fontId="93" fillId="59" borderId="19" xfId="0" applyNumberFormat="1" applyFont="1" applyFill="1" applyBorder="1" applyAlignment="1" applyProtection="1">
      <alignment horizontal="right" vertical="center" wrapText="1"/>
      <protection locked="0"/>
    </xf>
    <xf numFmtId="0" fontId="3" fillId="59" borderId="15" xfId="0" applyFont="1" applyFill="1" applyBorder="1" applyAlignment="1" applyProtection="1">
      <alignment horizontal="center" vertical="center" wrapText="1"/>
      <protection locked="0"/>
    </xf>
    <xf numFmtId="1" fontId="3" fillId="59" borderId="15" xfId="0" applyNumberFormat="1" applyFont="1" applyFill="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2" fontId="2" fillId="0" borderId="15" xfId="0" applyNumberFormat="1" applyFont="1" applyBorder="1" applyAlignment="1" applyProtection="1">
      <alignment horizontal="center" vertical="center" wrapText="1"/>
      <protection locked="0"/>
    </xf>
    <xf numFmtId="1" fontId="2" fillId="0" borderId="15" xfId="0" applyNumberFormat="1" applyFont="1" applyBorder="1" applyAlignment="1" applyProtection="1">
      <alignment horizontal="center" vertical="center" wrapText="1"/>
      <protection locked="0"/>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2" fillId="0" borderId="24" xfId="0" applyFont="1" applyFill="1" applyBorder="1" applyAlignment="1">
      <alignment horizontal="center" vertical="center"/>
    </xf>
    <xf numFmtId="0" fontId="2" fillId="0" borderId="15" xfId="0" applyFont="1" applyFill="1" applyBorder="1" applyAlignment="1">
      <alignment horizontal="center" vertical="center"/>
    </xf>
    <xf numFmtId="1" fontId="2" fillId="0" borderId="15" xfId="0" applyNumberFormat="1" applyFont="1" applyFill="1" applyBorder="1" applyAlignment="1" applyProtection="1">
      <alignment horizontal="center" vertical="center" wrapText="1"/>
      <protection locked="0"/>
    </xf>
    <xf numFmtId="0" fontId="2" fillId="0" borderId="24" xfId="0" applyFont="1" applyFill="1" applyBorder="1" applyAlignment="1">
      <alignment vertical="center" wrapText="1"/>
    </xf>
    <xf numFmtId="49" fontId="2" fillId="0" borderId="15" xfId="0" applyNumberFormat="1" applyFont="1" applyFill="1" applyBorder="1" applyAlignment="1">
      <alignment horizontal="center" vertical="center"/>
    </xf>
    <xf numFmtId="0" fontId="93" fillId="59" borderId="15" xfId="0" applyFont="1" applyFill="1" applyBorder="1" applyAlignment="1" applyProtection="1">
      <alignment horizontal="center" vertical="center" wrapText="1"/>
      <protection locked="0"/>
    </xf>
    <xf numFmtId="2" fontId="93" fillId="59" borderId="15" xfId="0" applyNumberFormat="1" applyFont="1" applyFill="1" applyBorder="1" applyAlignment="1" applyProtection="1">
      <alignment horizontal="center" vertical="center" wrapText="1"/>
      <protection locked="0"/>
    </xf>
    <xf numFmtId="1" fontId="93" fillId="59" borderId="15" xfId="0" applyNumberFormat="1" applyFont="1" applyFill="1" applyBorder="1" applyAlignment="1" applyProtection="1">
      <alignment horizontal="center" vertical="center" wrapText="1"/>
      <protection locked="0"/>
    </xf>
    <xf numFmtId="0" fontId="2" fillId="59" borderId="16" xfId="0" applyFont="1" applyFill="1" applyBorder="1" applyAlignment="1">
      <alignment vertical="center" wrapText="1"/>
    </xf>
    <xf numFmtId="0" fontId="2" fillId="59" borderId="15" xfId="0" applyFont="1" applyFill="1" applyBorder="1" applyAlignment="1">
      <alignment horizontal="center" vertical="center"/>
    </xf>
    <xf numFmtId="0" fontId="2" fillId="0" borderId="19" xfId="0" applyFont="1" applyFill="1" applyBorder="1" applyAlignment="1">
      <alignment horizontal="left" vertical="center" wrapText="1"/>
    </xf>
    <xf numFmtId="0" fontId="22" fillId="0" borderId="16" xfId="0" applyFont="1" applyFill="1" applyBorder="1" applyAlignment="1">
      <alignment horizontal="center" vertical="center"/>
    </xf>
    <xf numFmtId="0" fontId="3" fillId="0" borderId="15" xfId="0" applyFont="1" applyBorder="1" applyAlignment="1" applyProtection="1">
      <alignment horizontal="center" vertical="center" wrapText="1"/>
      <protection locked="0"/>
    </xf>
    <xf numFmtId="1" fontId="3" fillId="0" borderId="15" xfId="0" applyNumberFormat="1" applyFont="1" applyBorder="1" applyAlignment="1" applyProtection="1">
      <alignment horizontal="center" vertical="center" wrapText="1"/>
      <protection locked="0"/>
    </xf>
    <xf numFmtId="2" fontId="93" fillId="59" borderId="15" xfId="0" applyNumberFormat="1" applyFont="1" applyFill="1" applyBorder="1" applyAlignment="1" applyProtection="1">
      <alignment horizontal="right" vertical="center" wrapText="1"/>
    </xf>
    <xf numFmtId="2" fontId="93" fillId="59" borderId="15" xfId="0" applyNumberFormat="1" applyFont="1" applyFill="1" applyBorder="1" applyAlignment="1" applyProtection="1">
      <alignment horizontal="center" vertical="center" wrapText="1"/>
    </xf>
    <xf numFmtId="0" fontId="3" fillId="59" borderId="15" xfId="0" applyFont="1" applyFill="1" applyBorder="1" applyAlignment="1" applyProtection="1">
      <alignment horizontal="center" vertical="center" wrapText="1"/>
    </xf>
    <xf numFmtId="0" fontId="3" fillId="59" borderId="15" xfId="0" applyFont="1" applyFill="1" applyBorder="1" applyAlignment="1">
      <alignment horizontal="center" vertical="center"/>
    </xf>
    <xf numFmtId="2" fontId="93" fillId="59" borderId="19" xfId="0" applyNumberFormat="1" applyFont="1" applyFill="1" applyBorder="1" applyAlignment="1" applyProtection="1">
      <alignment horizontal="right" vertical="center" wrapText="1"/>
    </xf>
    <xf numFmtId="0" fontId="2" fillId="0" borderId="15" xfId="0" applyFont="1" applyFill="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59" borderId="15" xfId="0" applyFont="1" applyFill="1" applyBorder="1" applyAlignment="1" applyProtection="1">
      <alignment horizontal="center" vertical="center" wrapText="1"/>
    </xf>
    <xf numFmtId="1" fontId="2" fillId="59" borderId="15" xfId="0" applyNumberFormat="1" applyFont="1" applyFill="1" applyBorder="1" applyAlignment="1" applyProtection="1">
      <alignment horizontal="center" vertical="center" wrapText="1"/>
    </xf>
    <xf numFmtId="0" fontId="22" fillId="59" borderId="16" xfId="0" applyFont="1" applyFill="1" applyBorder="1" applyAlignment="1">
      <alignment horizontal="center" vertical="center"/>
    </xf>
    <xf numFmtId="0" fontId="2" fillId="57" borderId="15" xfId="0" applyFont="1" applyFill="1" applyBorder="1" applyAlignment="1" applyProtection="1">
      <alignment horizontal="center" vertical="center" wrapText="1"/>
    </xf>
    <xf numFmtId="0" fontId="3" fillId="0" borderId="15" xfId="0" applyFont="1" applyBorder="1" applyAlignment="1" applyProtection="1">
      <alignment horizontal="center" vertical="center" wrapText="1"/>
    </xf>
    <xf numFmtId="2" fontId="92" fillId="59" borderId="19" xfId="0" applyNumberFormat="1" applyFont="1" applyFill="1" applyBorder="1" applyAlignment="1" applyProtection="1">
      <alignment horizontal="right" vertical="center" wrapText="1"/>
    </xf>
    <xf numFmtId="2" fontId="3" fillId="59" borderId="15" xfId="0" applyNumberFormat="1" applyFont="1" applyFill="1" applyBorder="1" applyAlignment="1" applyProtection="1">
      <alignment horizontal="center" vertical="center" wrapText="1"/>
    </xf>
    <xf numFmtId="2" fontId="88" fillId="59" borderId="15" xfId="0" applyNumberFormat="1" applyFont="1" applyFill="1" applyBorder="1" applyAlignment="1" applyProtection="1">
      <alignment horizontal="center" vertical="center" wrapText="1"/>
    </xf>
    <xf numFmtId="2" fontId="2" fillId="59" borderId="15" xfId="0" applyNumberFormat="1" applyFont="1" applyFill="1" applyBorder="1" applyAlignment="1" applyProtection="1">
      <alignment horizontal="center" vertical="center" wrapText="1"/>
    </xf>
    <xf numFmtId="2" fontId="2" fillId="0" borderId="15" xfId="0" applyNumberFormat="1" applyFont="1" applyFill="1" applyBorder="1" applyAlignment="1" applyProtection="1">
      <alignment horizontal="center" vertical="center" wrapText="1"/>
      <protection locked="0"/>
    </xf>
    <xf numFmtId="2" fontId="88" fillId="59" borderId="19" xfId="0" applyNumberFormat="1" applyFont="1" applyFill="1" applyBorder="1" applyAlignment="1" applyProtection="1">
      <alignment horizontal="right" vertical="center" wrapText="1"/>
    </xf>
    <xf numFmtId="2" fontId="13" fillId="0" borderId="15" xfId="0" applyNumberFormat="1" applyFont="1" applyBorder="1" applyAlignment="1" applyProtection="1">
      <alignment horizontal="center" vertical="center" wrapText="1"/>
      <protection locked="0"/>
    </xf>
    <xf numFmtId="2" fontId="3" fillId="59" borderId="19" xfId="0" applyNumberFormat="1" applyFont="1" applyFill="1" applyBorder="1" applyAlignment="1" applyProtection="1">
      <alignment horizontal="right" vertical="center" wrapText="1"/>
    </xf>
    <xf numFmtId="0" fontId="0" fillId="0" borderId="16" xfId="0" applyBorder="1" applyAlignment="1">
      <alignment vertical="center"/>
    </xf>
    <xf numFmtId="0" fontId="2" fillId="0" borderId="16" xfId="0" applyFont="1" applyFill="1" applyBorder="1" applyAlignment="1">
      <alignment horizontal="center" vertical="center"/>
    </xf>
    <xf numFmtId="0" fontId="87" fillId="0" borderId="20" xfId="0" applyFont="1" applyBorder="1" applyAlignment="1">
      <alignment vertical="center"/>
    </xf>
    <xf numFmtId="2" fontId="3" fillId="59" borderId="19" xfId="0" applyNumberFormat="1" applyFont="1" applyFill="1" applyBorder="1" applyAlignment="1" applyProtection="1">
      <alignment horizontal="center" vertical="center" wrapText="1"/>
    </xf>
    <xf numFmtId="0" fontId="2" fillId="59" borderId="16" xfId="0" applyFont="1" applyFill="1" applyBorder="1" applyAlignment="1">
      <alignment horizontal="center" vertical="center"/>
    </xf>
    <xf numFmtId="0" fontId="2" fillId="0" borderId="19" xfId="0" applyFont="1" applyBorder="1" applyAlignment="1">
      <alignment vertical="center" wrapText="1"/>
    </xf>
    <xf numFmtId="0" fontId="2" fillId="0" borderId="15" xfId="0" applyFont="1" applyBorder="1" applyAlignment="1">
      <alignment horizontal="center" vertical="center"/>
    </xf>
    <xf numFmtId="0" fontId="2" fillId="0" borderId="16" xfId="0" applyFont="1" applyFill="1" applyBorder="1" applyAlignment="1">
      <alignment vertical="center" wrapText="1"/>
    </xf>
    <xf numFmtId="16" fontId="2" fillId="0" borderId="15" xfId="0" applyNumberFormat="1" applyFont="1" applyFill="1" applyBorder="1" applyAlignment="1">
      <alignment horizontal="center" vertical="center"/>
    </xf>
    <xf numFmtId="0" fontId="0" fillId="59" borderId="16" xfId="0" applyFill="1" applyBorder="1" applyAlignment="1">
      <alignment vertical="center"/>
    </xf>
    <xf numFmtId="0" fontId="3" fillId="0" borderId="15" xfId="0" applyFont="1" applyBorder="1" applyAlignment="1">
      <alignment horizontal="center" vertical="center" wrapText="1"/>
    </xf>
    <xf numFmtId="0" fontId="2" fillId="57" borderId="0" xfId="0" applyFont="1" applyFill="1" applyAlignment="1">
      <alignment horizontal="right" vertical="center"/>
    </xf>
    <xf numFmtId="0" fontId="2" fillId="57" borderId="0" xfId="0" applyFont="1" applyFill="1" applyAlignment="1">
      <alignment horizontal="left"/>
    </xf>
    <xf numFmtId="0" fontId="2" fillId="57" borderId="0" xfId="0" applyFont="1" applyFill="1" applyAlignment="1"/>
    <xf numFmtId="0" fontId="2" fillId="59" borderId="15" xfId="0" applyFont="1" applyFill="1" applyBorder="1" applyAlignment="1">
      <alignment horizontal="left" vertical="top" wrapText="1"/>
    </xf>
    <xf numFmtId="0" fontId="2" fillId="57" borderId="15" xfId="0" applyFont="1" applyFill="1" applyBorder="1" applyAlignment="1">
      <alignment horizontal="left" vertical="top" wrapText="1"/>
    </xf>
    <xf numFmtId="0" fontId="3" fillId="57" borderId="15" xfId="0" applyFont="1" applyFill="1" applyBorder="1" applyAlignment="1">
      <alignment horizontal="center" vertical="center"/>
    </xf>
    <xf numFmtId="2" fontId="2" fillId="57" borderId="15" xfId="0" applyNumberFormat="1" applyFont="1" applyFill="1" applyBorder="1" applyAlignment="1">
      <alignment horizontal="right" vertical="top" wrapText="1"/>
    </xf>
    <xf numFmtId="0" fontId="3" fillId="57" borderId="19" xfId="0" applyFont="1" applyFill="1" applyBorder="1" applyAlignment="1">
      <alignment horizontal="left" wrapText="1" indent="1"/>
    </xf>
    <xf numFmtId="0" fontId="3" fillId="57" borderId="19" xfId="0" applyFont="1" applyFill="1" applyBorder="1" applyAlignment="1">
      <alignment horizontal="left"/>
    </xf>
    <xf numFmtId="0" fontId="3" fillId="57" borderId="16" xfId="0" applyFont="1" applyFill="1" applyBorder="1" applyAlignment="1">
      <alignment horizontal="left"/>
    </xf>
    <xf numFmtId="0" fontId="3" fillId="57" borderId="16" xfId="0" applyFont="1" applyFill="1" applyBorder="1" applyAlignment="1">
      <alignment horizontal="center" vertical="center"/>
    </xf>
    <xf numFmtId="0" fontId="2" fillId="0" borderId="19" xfId="0" applyFont="1" applyBorder="1" applyAlignment="1">
      <alignment wrapText="1"/>
    </xf>
    <xf numFmtId="0" fontId="2" fillId="57" borderId="20" xfId="0" applyFont="1" applyFill="1" applyBorder="1" applyAlignment="1">
      <alignment horizontal="left" wrapText="1"/>
    </xf>
    <xf numFmtId="0" fontId="2" fillId="57" borderId="16" xfId="0" applyFont="1" applyFill="1" applyBorder="1" applyAlignment="1">
      <alignment horizontal="left"/>
    </xf>
    <xf numFmtId="49" fontId="2" fillId="57" borderId="16" xfId="0" applyNumberFormat="1" applyFont="1" applyFill="1" applyBorder="1" applyAlignment="1">
      <alignment horizontal="center" vertical="center"/>
    </xf>
    <xf numFmtId="0" fontId="3" fillId="57" borderId="18" xfId="0" applyFont="1" applyFill="1" applyBorder="1" applyAlignment="1">
      <alignment horizontal="left" wrapText="1"/>
    </xf>
    <xf numFmtId="0" fontId="2" fillId="57" borderId="15" xfId="0" applyFont="1" applyFill="1" applyBorder="1" applyAlignment="1">
      <alignment horizontal="center" vertical="center" wrapText="1"/>
    </xf>
    <xf numFmtId="2" fontId="93" fillId="57" borderId="15" xfId="0" applyNumberFormat="1" applyFont="1" applyFill="1" applyBorder="1" applyAlignment="1">
      <alignment horizontal="right" wrapText="1"/>
    </xf>
    <xf numFmtId="16" fontId="2" fillId="57" borderId="15" xfId="0" quotePrefix="1" applyNumberFormat="1" applyFont="1" applyFill="1" applyBorder="1" applyAlignment="1">
      <alignment horizontal="center" vertical="center" wrapText="1"/>
    </xf>
    <xf numFmtId="16" fontId="2" fillId="57" borderId="15" xfId="0" quotePrefix="1" applyNumberFormat="1" applyFont="1" applyFill="1" applyBorder="1" applyAlignment="1">
      <alignment horizontal="left" vertical="top" wrapText="1"/>
    </xf>
    <xf numFmtId="0" fontId="2" fillId="57" borderId="15" xfId="0" applyFont="1" applyFill="1" applyBorder="1" applyAlignment="1">
      <alignment horizontal="right" vertical="top" wrapText="1"/>
    </xf>
    <xf numFmtId="0" fontId="2" fillId="57" borderId="19" xfId="0" applyFont="1" applyFill="1" applyBorder="1" applyAlignment="1">
      <alignment wrapText="1"/>
    </xf>
    <xf numFmtId="0" fontId="2" fillId="57" borderId="19" xfId="0" applyFont="1" applyFill="1" applyBorder="1" applyAlignment="1"/>
    <xf numFmtId="0" fontId="2" fillId="57" borderId="16" xfId="0" applyFont="1" applyFill="1" applyBorder="1" applyAlignment="1"/>
    <xf numFmtId="0" fontId="2" fillId="57" borderId="15" xfId="0" applyFont="1" applyFill="1" applyBorder="1" applyAlignment="1">
      <alignment horizontal="center" vertical="center"/>
    </xf>
    <xf numFmtId="0" fontId="2" fillId="0" borderId="15" xfId="0" applyFont="1" applyFill="1" applyBorder="1" applyAlignment="1">
      <alignment horizontal="center" vertical="center" wrapText="1"/>
    </xf>
    <xf numFmtId="16" fontId="2" fillId="0" borderId="15" xfId="0" applyNumberFormat="1" applyFont="1" applyFill="1" applyBorder="1" applyAlignment="1">
      <alignment horizontal="center" vertical="center" wrapText="1"/>
    </xf>
    <xf numFmtId="16" fontId="2" fillId="0" borderId="15" xfId="0" applyNumberFormat="1" applyFont="1" applyFill="1" applyBorder="1" applyAlignment="1">
      <alignment horizontal="left" vertical="top" wrapText="1"/>
    </xf>
    <xf numFmtId="16" fontId="2" fillId="57" borderId="15" xfId="0" applyNumberFormat="1" applyFont="1" applyFill="1" applyBorder="1" applyAlignment="1">
      <alignment horizontal="center" vertical="center" wrapText="1"/>
    </xf>
    <xf numFmtId="0" fontId="93" fillId="57" borderId="15" xfId="0" applyFont="1" applyFill="1" applyBorder="1" applyAlignment="1">
      <alignment horizontal="right" wrapText="1"/>
    </xf>
    <xf numFmtId="0" fontId="2" fillId="57" borderId="15" xfId="0" quotePrefix="1" applyFont="1" applyFill="1" applyBorder="1" applyAlignment="1">
      <alignment horizontal="left" vertical="top" wrapText="1"/>
    </xf>
    <xf numFmtId="16" fontId="2" fillId="57" borderId="15" xfId="0" applyNumberFormat="1" applyFont="1" applyFill="1" applyBorder="1" applyAlignment="1">
      <alignment horizontal="left" vertical="top" wrapText="1"/>
    </xf>
    <xf numFmtId="0" fontId="3" fillId="57" borderId="19" xfId="0" applyFont="1" applyFill="1" applyBorder="1" applyAlignment="1">
      <alignment wrapText="1"/>
    </xf>
    <xf numFmtId="0" fontId="3" fillId="57" borderId="19" xfId="0" applyFont="1" applyFill="1" applyBorder="1" applyAlignment="1"/>
    <xf numFmtId="0" fontId="3" fillId="57" borderId="16" xfId="0" applyFont="1" applyFill="1" applyBorder="1" applyAlignment="1"/>
    <xf numFmtId="0" fontId="2" fillId="57" borderId="20" xfId="0" applyFont="1" applyFill="1" applyBorder="1"/>
    <xf numFmtId="0" fontId="3" fillId="57" borderId="23" xfId="0" applyFont="1" applyFill="1" applyBorder="1" applyAlignment="1">
      <alignment wrapText="1"/>
    </xf>
    <xf numFmtId="0" fontId="3" fillId="57" borderId="21" xfId="0" applyFont="1" applyFill="1" applyBorder="1" applyAlignment="1">
      <alignment horizontal="center" vertical="center"/>
    </xf>
    <xf numFmtId="2" fontId="2" fillId="57" borderId="15" xfId="0" applyNumberFormat="1" applyFont="1" applyFill="1" applyBorder="1" applyAlignment="1">
      <alignment horizontal="right" wrapText="1"/>
    </xf>
    <xf numFmtId="49" fontId="2" fillId="57" borderId="15" xfId="0" applyNumberFormat="1" applyFont="1" applyFill="1" applyBorder="1" applyAlignment="1">
      <alignment horizontal="center" vertical="center"/>
    </xf>
    <xf numFmtId="0" fontId="3" fillId="57" borderId="20" xfId="0" applyFont="1" applyFill="1" applyBorder="1"/>
    <xf numFmtId="0" fontId="2" fillId="57" borderId="15"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57" borderId="19" xfId="0" applyFont="1" applyFill="1" applyBorder="1" applyAlignment="1">
      <alignment horizontal="center" wrapText="1"/>
    </xf>
    <xf numFmtId="0" fontId="2" fillId="57" borderId="16" xfId="0" applyFont="1" applyFill="1" applyBorder="1"/>
    <xf numFmtId="0" fontId="3" fillId="57" borderId="15" xfId="0" applyFont="1" applyFill="1" applyBorder="1" applyAlignment="1">
      <alignment horizontal="center" vertical="center" wrapText="1"/>
    </xf>
    <xf numFmtId="0" fontId="2" fillId="57" borderId="0"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57" borderId="20" xfId="0" applyFont="1" applyFill="1" applyBorder="1" applyAlignment="1">
      <alignment horizontal="left" vertical="center" wrapText="1"/>
    </xf>
    <xf numFmtId="0" fontId="3" fillId="57" borderId="15" xfId="0" applyFont="1" applyFill="1" applyBorder="1" applyAlignment="1">
      <alignment horizontal="center" vertical="center" wrapText="1"/>
    </xf>
    <xf numFmtId="0" fontId="2" fillId="57" borderId="0" xfId="0" applyFont="1" applyFill="1" applyAlignment="1">
      <alignment vertical="center" wrapText="1"/>
    </xf>
    <xf numFmtId="0" fontId="2" fillId="57" borderId="0" xfId="0" applyFont="1" applyFill="1" applyAlignment="1">
      <alignment horizontal="center" vertical="center" wrapText="1"/>
    </xf>
    <xf numFmtId="0" fontId="0" fillId="0" borderId="0" xfId="0" applyAlignment="1">
      <alignment horizontal="center" vertical="center" wrapText="1"/>
    </xf>
    <xf numFmtId="0" fontId="2" fillId="57" borderId="0" xfId="0" applyFont="1" applyFill="1" applyBorder="1" applyAlignment="1">
      <alignment vertical="center" wrapText="1"/>
    </xf>
    <xf numFmtId="0" fontId="3" fillId="57" borderId="0" xfId="0" applyFont="1" applyFill="1" applyBorder="1" applyAlignment="1">
      <alignment horizontal="left" vertical="center" wrapText="1"/>
    </xf>
    <xf numFmtId="2" fontId="3" fillId="0" borderId="15" xfId="0" applyNumberFormat="1" applyFont="1" applyFill="1" applyBorder="1" applyAlignment="1" applyProtection="1">
      <alignment vertical="center" wrapText="1"/>
    </xf>
    <xf numFmtId="0" fontId="1" fillId="0" borderId="15" xfId="0" applyFont="1" applyFill="1" applyBorder="1" applyAlignment="1">
      <alignment horizontal="left" vertical="center" wrapText="1"/>
    </xf>
    <xf numFmtId="0" fontId="3" fillId="57" borderId="15" xfId="0" applyFont="1" applyFill="1" applyBorder="1" applyAlignment="1">
      <alignment horizontal="left" vertical="center" wrapText="1"/>
    </xf>
    <xf numFmtId="0" fontId="3" fillId="57" borderId="24" xfId="0" applyFont="1" applyFill="1" applyBorder="1" applyAlignment="1">
      <alignment horizontal="left" vertical="center" wrapText="1"/>
    </xf>
    <xf numFmtId="0" fontId="3" fillId="57" borderId="21" xfId="0" applyFont="1" applyFill="1" applyBorder="1" applyAlignment="1">
      <alignment horizontal="left" vertical="center"/>
    </xf>
    <xf numFmtId="0" fontId="2" fillId="57" borderId="19" xfId="0" applyFont="1" applyFill="1" applyBorder="1" applyAlignment="1">
      <alignment horizontal="left" vertical="center"/>
    </xf>
    <xf numFmtId="0" fontId="3" fillId="57" borderId="16" xfId="0" applyFont="1" applyFill="1" applyBorder="1" applyAlignment="1">
      <alignment horizontal="left" vertical="center"/>
    </xf>
    <xf numFmtId="0" fontId="2" fillId="57" borderId="16" xfId="0" applyFont="1" applyFill="1" applyBorder="1" applyAlignment="1">
      <alignment horizontal="center" vertical="center" wrapText="1"/>
    </xf>
    <xf numFmtId="0" fontId="2" fillId="57" borderId="15" xfId="0" applyFont="1" applyFill="1" applyBorder="1" applyAlignment="1">
      <alignment horizontal="left" vertical="center" wrapText="1"/>
    </xf>
    <xf numFmtId="0" fontId="2" fillId="57" borderId="23" xfId="0" applyFont="1" applyFill="1" applyBorder="1" applyAlignment="1">
      <alignment horizontal="left" vertical="center" wrapText="1"/>
    </xf>
    <xf numFmtId="0" fontId="2" fillId="57" borderId="23" xfId="0" applyFont="1" applyFill="1" applyBorder="1" applyAlignment="1">
      <alignment horizontal="left" vertical="center"/>
    </xf>
    <xf numFmtId="0" fontId="2" fillId="57" borderId="22" xfId="0" applyFont="1" applyFill="1" applyBorder="1" applyAlignment="1">
      <alignment horizontal="left" vertical="center"/>
    </xf>
    <xf numFmtId="0" fontId="2" fillId="57" borderId="21"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20" xfId="0" applyFont="1" applyFill="1" applyBorder="1" applyAlignment="1">
      <alignment horizontal="left" vertical="center"/>
    </xf>
    <xf numFmtId="0" fontId="2" fillId="57" borderId="20" xfId="0" applyFont="1" applyFill="1" applyBorder="1" applyAlignment="1">
      <alignment horizontal="left" vertical="center" wrapText="1"/>
    </xf>
    <xf numFmtId="0" fontId="2" fillId="57" borderId="16" xfId="0" applyFont="1" applyFill="1" applyBorder="1" applyAlignment="1">
      <alignment horizontal="left" vertical="center"/>
    </xf>
    <xf numFmtId="0" fontId="2" fillId="57" borderId="18" xfId="0" applyFont="1" applyFill="1" applyBorder="1" applyAlignment="1">
      <alignment horizontal="left" vertical="center" wrapText="1"/>
    </xf>
    <xf numFmtId="0" fontId="2" fillId="57" borderId="18" xfId="0" applyFont="1" applyFill="1" applyBorder="1" applyAlignment="1">
      <alignment horizontal="left" vertical="center"/>
    </xf>
    <xf numFmtId="0" fontId="2" fillId="57" borderId="17" xfId="0" applyFont="1" applyFill="1" applyBorder="1" applyAlignment="1">
      <alignment horizontal="left" vertical="center"/>
    </xf>
    <xf numFmtId="0" fontId="2" fillId="57" borderId="16" xfId="0" applyFont="1" applyFill="1" applyBorder="1" applyAlignment="1">
      <alignment horizontal="left" vertical="center" wrapText="1"/>
    </xf>
    <xf numFmtId="0" fontId="2" fillId="57" borderId="15" xfId="0" applyFont="1" applyFill="1" applyBorder="1" applyAlignment="1">
      <alignment horizontal="left" vertical="center"/>
    </xf>
    <xf numFmtId="0" fontId="3" fillId="57" borderId="24" xfId="0" applyFont="1" applyFill="1" applyBorder="1" applyAlignment="1">
      <alignment horizontal="left" vertical="center"/>
    </xf>
    <xf numFmtId="0" fontId="2" fillId="0" borderId="19" xfId="0" applyFont="1" applyFill="1" applyBorder="1" applyAlignment="1">
      <alignment horizontal="left" vertical="center"/>
    </xf>
    <xf numFmtId="0" fontId="2" fillId="0" borderId="16" xfId="0" applyFont="1" applyFill="1" applyBorder="1" applyAlignment="1">
      <alignment horizontal="left" vertical="center"/>
    </xf>
    <xf numFmtId="0" fontId="2" fillId="0" borderId="16" xfId="0" applyFont="1" applyFill="1" applyBorder="1" applyAlignment="1">
      <alignment horizontal="center" vertical="center" wrapText="1"/>
    </xf>
    <xf numFmtId="0" fontId="8" fillId="0" borderId="15"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16" xfId="0" applyFont="1" applyFill="1" applyBorder="1" applyAlignment="1">
      <alignment horizontal="left" vertical="center"/>
    </xf>
    <xf numFmtId="0" fontId="2" fillId="0" borderId="28" xfId="0" applyFont="1" applyFill="1" applyBorder="1" applyAlignment="1">
      <alignment horizontal="left" vertical="center"/>
    </xf>
    <xf numFmtId="0" fontId="2" fillId="0" borderId="24"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27" xfId="0" applyFont="1" applyFill="1" applyBorder="1" applyAlignment="1">
      <alignment horizontal="left" vertical="center"/>
    </xf>
    <xf numFmtId="0" fontId="2" fillId="0" borderId="23" xfId="0" applyFont="1" applyFill="1" applyBorder="1" applyAlignment="1">
      <alignment horizontal="left" vertical="center"/>
    </xf>
    <xf numFmtId="0" fontId="2" fillId="57" borderId="24" xfId="0" applyFont="1" applyFill="1" applyBorder="1" applyAlignment="1">
      <alignment horizontal="center" vertical="center" wrapText="1"/>
    </xf>
    <xf numFmtId="0" fontId="2" fillId="57" borderId="20" xfId="0" applyFont="1" applyFill="1" applyBorder="1" applyAlignment="1">
      <alignment horizontal="left"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xf>
    <xf numFmtId="0" fontId="2" fillId="0" borderId="18" xfId="0" applyFont="1" applyFill="1" applyBorder="1" applyAlignment="1">
      <alignment horizontal="left" vertical="center"/>
    </xf>
    <xf numFmtId="0" fontId="2" fillId="57" borderId="18" xfId="0" applyFont="1" applyFill="1" applyBorder="1" applyAlignment="1">
      <alignment horizontal="center" vertical="center" wrapText="1"/>
    </xf>
    <xf numFmtId="0" fontId="8" fillId="57" borderId="15" xfId="0" applyFont="1" applyFill="1" applyBorder="1" applyAlignment="1">
      <alignment horizontal="left" vertical="center" wrapText="1"/>
    </xf>
    <xf numFmtId="0" fontId="8" fillId="57" borderId="20" xfId="0" applyFont="1" applyFill="1" applyBorder="1" applyAlignment="1">
      <alignment horizontal="left" vertical="center" wrapText="1"/>
    </xf>
    <xf numFmtId="0" fontId="8" fillId="57" borderId="16" xfId="0" applyFont="1" applyFill="1" applyBorder="1" applyAlignment="1">
      <alignment horizontal="left" vertical="center"/>
    </xf>
    <xf numFmtId="0" fontId="2" fillId="0" borderId="0" xfId="0" applyFont="1" applyFill="1" applyAlignment="1">
      <alignment vertical="center" wrapText="1"/>
    </xf>
    <xf numFmtId="0" fontId="2" fillId="0" borderId="23" xfId="0" applyFont="1" applyFill="1" applyBorder="1" applyAlignment="1">
      <alignment horizontal="left" vertical="center" wrapText="1"/>
    </xf>
    <xf numFmtId="0" fontId="2" fillId="0" borderId="22" xfId="0" applyFont="1" applyFill="1" applyBorder="1" applyAlignment="1">
      <alignment horizontal="left" vertical="center"/>
    </xf>
    <xf numFmtId="2" fontId="3" fillId="0" borderId="15" xfId="0" applyNumberFormat="1" applyFont="1" applyFill="1" applyBorder="1" applyAlignment="1" applyProtection="1">
      <alignment vertical="center" wrapText="1"/>
      <protection locked="0"/>
    </xf>
    <xf numFmtId="0" fontId="3" fillId="57" borderId="16" xfId="0" applyFont="1" applyFill="1" applyBorder="1" applyAlignment="1">
      <alignment horizontal="left" vertical="center" wrapText="1"/>
    </xf>
    <xf numFmtId="0" fontId="3" fillId="57" borderId="15" xfId="0" applyFont="1" applyFill="1" applyBorder="1" applyAlignment="1">
      <alignment horizontal="left" vertical="center"/>
    </xf>
    <xf numFmtId="0" fontId="1" fillId="0" borderId="15" xfId="0" applyFont="1" applyBorder="1" applyAlignment="1">
      <alignment horizontal="center" vertical="center" wrapText="1"/>
    </xf>
    <xf numFmtId="0" fontId="2" fillId="0" borderId="16"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25" xfId="0" applyFont="1" applyFill="1" applyBorder="1" applyAlignment="1">
      <alignment horizontal="left" vertical="center"/>
    </xf>
    <xf numFmtId="0" fontId="2" fillId="0" borderId="18" xfId="0" applyFont="1" applyFill="1" applyBorder="1" applyAlignment="1">
      <alignment horizontal="left" vertical="center" wrapText="1"/>
    </xf>
    <xf numFmtId="0" fontId="2" fillId="0" borderId="17" xfId="0" applyFont="1" applyFill="1" applyBorder="1" applyAlignment="1">
      <alignment horizontal="left" vertical="center"/>
    </xf>
    <xf numFmtId="0" fontId="2" fillId="0" borderId="24" xfId="0" applyFont="1" applyFill="1" applyBorder="1" applyAlignment="1">
      <alignment horizontal="left" vertical="center" wrapText="1"/>
    </xf>
    <xf numFmtId="0" fontId="2" fillId="0" borderId="21" xfId="0" applyFont="1" applyFill="1" applyBorder="1" applyAlignment="1">
      <alignment horizontal="left" vertical="center"/>
    </xf>
    <xf numFmtId="0" fontId="3" fillId="0" borderId="16" xfId="0" applyFont="1" applyFill="1" applyBorder="1" applyAlignment="1">
      <alignment horizontal="left" vertical="center"/>
    </xf>
    <xf numFmtId="0" fontId="3" fillId="0" borderId="15" xfId="0" applyFont="1" applyFill="1" applyBorder="1" applyAlignment="1">
      <alignment horizontal="left" vertical="center"/>
    </xf>
    <xf numFmtId="0" fontId="3" fillId="0" borderId="15" xfId="0" applyFont="1" applyFill="1" applyBorder="1" applyAlignment="1">
      <alignment horizontal="center" vertical="center" wrapText="1"/>
    </xf>
    <xf numFmtId="49" fontId="2" fillId="57" borderId="16" xfId="0" applyNumberFormat="1" applyFont="1" applyFill="1" applyBorder="1" applyAlignment="1">
      <alignment horizontal="center" vertical="center" wrapText="1"/>
    </xf>
    <xf numFmtId="0" fontId="8" fillId="57" borderId="18" xfId="0" applyFont="1" applyFill="1" applyBorder="1" applyAlignment="1">
      <alignment horizontal="left" vertical="center" wrapText="1"/>
    </xf>
    <xf numFmtId="0" fontId="8" fillId="57" borderId="18" xfId="0" applyFont="1" applyFill="1" applyBorder="1" applyAlignment="1">
      <alignment horizontal="left" vertical="center"/>
    </xf>
    <xf numFmtId="0" fontId="6" fillId="57" borderId="0" xfId="0" applyFont="1" applyFill="1" applyAlignment="1">
      <alignment vertical="center" wrapText="1"/>
    </xf>
    <xf numFmtId="0" fontId="6" fillId="57" borderId="0" xfId="0" applyFont="1" applyFill="1" applyAlignment="1">
      <alignment horizontal="center" vertical="center" wrapText="1"/>
    </xf>
    <xf numFmtId="0" fontId="3" fillId="57" borderId="0" xfId="0" applyFont="1" applyFill="1" applyAlignment="1">
      <alignment horizontal="center" vertical="center" wrapText="1"/>
    </xf>
    <xf numFmtId="0" fontId="0" fillId="57" borderId="0" xfId="0" applyFill="1" applyAlignment="1">
      <alignment vertical="center" wrapText="1"/>
    </xf>
    <xf numFmtId="0" fontId="0" fillId="0" borderId="0" xfId="0" applyAlignment="1">
      <alignment vertical="center" wrapText="1"/>
    </xf>
    <xf numFmtId="0" fontId="4" fillId="57" borderId="0" xfId="0" applyFont="1" applyFill="1" applyBorder="1" applyAlignment="1">
      <alignment wrapText="1"/>
    </xf>
    <xf numFmtId="0" fontId="4" fillId="57" borderId="0" xfId="0" applyFont="1" applyFill="1" applyBorder="1" applyAlignment="1">
      <alignment horizontal="left" wrapText="1"/>
    </xf>
    <xf numFmtId="0" fontId="3" fillId="57" borderId="0" xfId="0" applyFont="1" applyFill="1" applyBorder="1" applyAlignment="1">
      <alignment vertical="center" wrapText="1"/>
    </xf>
    <xf numFmtId="0" fontId="2" fillId="57" borderId="0" xfId="0" applyFont="1" applyFill="1" applyBorder="1" applyAlignment="1">
      <alignment vertical="center"/>
    </xf>
    <xf numFmtId="0" fontId="22" fillId="0" borderId="0" xfId="1082" applyAlignment="1">
      <alignment vertical="center"/>
    </xf>
    <xf numFmtId="0" fontId="22" fillId="0" borderId="0" xfId="1082" applyBorder="1" applyAlignment="1">
      <alignment vertical="center"/>
    </xf>
    <xf numFmtId="0" fontId="2" fillId="0" borderId="0" xfId="1082" applyFont="1" applyAlignment="1">
      <alignment vertical="center" wrapText="1"/>
    </xf>
    <xf numFmtId="0" fontId="31" fillId="0" borderId="15" xfId="1082" applyFont="1" applyBorder="1" applyAlignment="1">
      <alignment vertical="center"/>
    </xf>
    <xf numFmtId="0" fontId="14" fillId="0" borderId="15" xfId="1082" applyFont="1" applyBorder="1" applyAlignment="1">
      <alignment horizontal="left" vertical="center"/>
    </xf>
    <xf numFmtId="0" fontId="14" fillId="0" borderId="15" xfId="1082" applyFont="1" applyBorder="1" applyAlignment="1">
      <alignment vertical="center"/>
    </xf>
    <xf numFmtId="0" fontId="14" fillId="58" borderId="15" xfId="1082" applyFont="1" applyFill="1" applyBorder="1" applyAlignment="1">
      <alignment horizontal="center" vertical="center"/>
    </xf>
    <xf numFmtId="0" fontId="19" fillId="58" borderId="15" xfId="1082" applyFont="1" applyFill="1" applyBorder="1" applyAlignment="1">
      <alignment horizontal="left" vertical="center"/>
    </xf>
    <xf numFmtId="0" fontId="19" fillId="58" borderId="15" xfId="1082" applyFont="1" applyFill="1" applyBorder="1" applyAlignment="1">
      <alignment vertical="center"/>
    </xf>
    <xf numFmtId="2" fontId="37" fillId="0" borderId="15" xfId="0" applyNumberFormat="1" applyFont="1" applyBorder="1" applyAlignment="1" applyProtection="1">
      <alignment vertical="center"/>
      <protection locked="0"/>
    </xf>
    <xf numFmtId="0" fontId="32" fillId="0" borderId="15" xfId="1082" applyFont="1" applyBorder="1" applyAlignment="1">
      <alignment vertical="center"/>
    </xf>
    <xf numFmtId="0" fontId="19" fillId="0" borderId="15" xfId="1082" applyFont="1" applyBorder="1" applyAlignment="1">
      <alignment vertical="center"/>
    </xf>
    <xf numFmtId="0" fontId="32" fillId="58" borderId="15" xfId="1082" applyFont="1" applyFill="1" applyBorder="1" applyAlignment="1">
      <alignment vertical="center"/>
    </xf>
    <xf numFmtId="0" fontId="19" fillId="0" borderId="15" xfId="1082" applyFont="1" applyBorder="1" applyAlignment="1">
      <alignment horizontal="left" vertical="center"/>
    </xf>
    <xf numFmtId="0" fontId="14" fillId="0" borderId="15" xfId="1082" applyFont="1" applyBorder="1" applyAlignment="1">
      <alignment horizontal="center" vertical="center"/>
    </xf>
    <xf numFmtId="0" fontId="14" fillId="0" borderId="15" xfId="1082" applyFont="1" applyBorder="1" applyAlignment="1">
      <alignment vertical="center" wrapText="1"/>
    </xf>
    <xf numFmtId="0" fontId="19" fillId="58" borderId="15" xfId="1082" applyFont="1" applyFill="1" applyBorder="1" applyAlignment="1">
      <alignment vertical="center" wrapText="1"/>
    </xf>
    <xf numFmtId="0" fontId="19" fillId="59" borderId="15" xfId="1082" applyFont="1" applyFill="1" applyBorder="1" applyAlignment="1">
      <alignment vertical="center"/>
    </xf>
    <xf numFmtId="0" fontId="14" fillId="59" borderId="15" xfId="1082" applyFont="1" applyFill="1" applyBorder="1" applyAlignment="1">
      <alignment horizontal="left" vertical="center"/>
    </xf>
    <xf numFmtId="0" fontId="14" fillId="59" borderId="15" xfId="1082" applyFont="1" applyFill="1" applyBorder="1" applyAlignment="1">
      <alignment vertical="center" wrapText="1"/>
    </xf>
    <xf numFmtId="0" fontId="22" fillId="0" borderId="0" xfId="1082" applyAlignment="1">
      <alignment vertical="center" wrapText="1"/>
    </xf>
    <xf numFmtId="0" fontId="19" fillId="0" borderId="15" xfId="1082" applyFont="1" applyFill="1" applyBorder="1" applyAlignment="1">
      <alignment horizontal="center" vertical="center" wrapText="1"/>
    </xf>
    <xf numFmtId="0" fontId="19" fillId="0" borderId="15" xfId="1082" applyFont="1" applyBorder="1" applyAlignment="1">
      <alignment horizontal="center" vertical="center" wrapText="1"/>
    </xf>
    <xf numFmtId="0" fontId="15" fillId="0" borderId="0" xfId="1082" applyFont="1" applyAlignment="1">
      <alignment vertical="center"/>
    </xf>
    <xf numFmtId="0" fontId="23" fillId="0" borderId="0" xfId="1082" applyFont="1" applyAlignment="1">
      <alignment vertical="center"/>
    </xf>
    <xf numFmtId="0" fontId="2" fillId="0" borderId="0" xfId="1082" applyFont="1" applyAlignment="1">
      <alignment vertical="center"/>
    </xf>
    <xf numFmtId="0" fontId="3" fillId="0" borderId="0" xfId="1082" applyFont="1" applyAlignment="1">
      <alignment vertical="center"/>
    </xf>
    <xf numFmtId="0" fontId="2" fillId="57" borderId="0" xfId="0" applyFont="1" applyFill="1" applyAlignment="1" applyProtection="1">
      <alignment horizontal="left" vertical="center" wrapText="1"/>
      <protection locked="0"/>
    </xf>
    <xf numFmtId="2" fontId="2" fillId="57" borderId="0" xfId="0" applyNumberFormat="1" applyFont="1" applyFill="1" applyAlignment="1" applyProtection="1">
      <alignment horizontal="center" vertical="center" wrapText="1"/>
      <protection locked="0"/>
    </xf>
    <xf numFmtId="2" fontId="2" fillId="57" borderId="29" xfId="0" applyNumberFormat="1" applyFont="1" applyFill="1" applyBorder="1" applyAlignment="1" applyProtection="1">
      <alignment horizontal="center" vertical="center" wrapText="1"/>
      <protection locked="0"/>
    </xf>
    <xf numFmtId="0" fontId="7" fillId="0" borderId="29" xfId="0" applyFont="1" applyFill="1" applyBorder="1" applyAlignment="1" applyProtection="1">
      <alignment horizontal="right" vertical="center" wrapText="1"/>
      <protection locked="0"/>
    </xf>
    <xf numFmtId="0" fontId="3" fillId="57" borderId="16" xfId="0" applyFont="1" applyFill="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2" fillId="0" borderId="20" xfId="0" applyFont="1" applyFill="1" applyBorder="1" applyAlignment="1" applyProtection="1">
      <alignment horizontal="left" vertical="center" wrapText="1"/>
      <protection locked="0"/>
    </xf>
    <xf numFmtId="0" fontId="1" fillId="0" borderId="19" xfId="0" applyFont="1" applyFill="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left" vertical="center" wrapText="1"/>
      <protection locked="0"/>
    </xf>
    <xf numFmtId="0" fontId="2" fillId="60" borderId="16" xfId="0" applyFont="1" applyFill="1" applyBorder="1" applyAlignment="1" applyProtection="1">
      <alignment horizontal="left" vertical="center" wrapText="1"/>
      <protection locked="0"/>
    </xf>
    <xf numFmtId="0" fontId="1" fillId="60" borderId="20" xfId="0" applyFont="1" applyFill="1" applyBorder="1" applyAlignment="1" applyProtection="1">
      <alignment horizontal="left" vertical="center" wrapText="1"/>
      <protection locked="0"/>
    </xf>
    <xf numFmtId="0" fontId="1" fillId="60" borderId="19" xfId="0" applyFont="1" applyFill="1" applyBorder="1" applyAlignment="1" applyProtection="1">
      <alignment horizontal="left" vertical="center" wrapText="1"/>
      <protection locked="0"/>
    </xf>
    <xf numFmtId="0" fontId="2" fillId="57" borderId="0" xfId="0" applyFont="1" applyFill="1" applyAlignment="1" applyProtection="1">
      <alignment horizontal="center" vertical="center" wrapText="1"/>
      <protection locked="0"/>
    </xf>
    <xf numFmtId="0" fontId="1" fillId="57" borderId="0" xfId="0" applyFont="1" applyFill="1" applyAlignment="1" applyProtection="1">
      <alignment vertical="center" wrapText="1"/>
      <protection locked="0"/>
    </xf>
    <xf numFmtId="0" fontId="4" fillId="57" borderId="0" xfId="0" applyFont="1" applyFill="1" applyBorder="1" applyAlignment="1" applyProtection="1">
      <alignment wrapText="1"/>
      <protection locked="0"/>
    </xf>
    <xf numFmtId="0" fontId="5" fillId="0" borderId="0" xfId="0" applyFont="1" applyAlignment="1" applyProtection="1">
      <protection locked="0"/>
    </xf>
    <xf numFmtId="0" fontId="4" fillId="57" borderId="0" xfId="0" applyFont="1" applyFill="1" applyBorder="1" applyAlignment="1" applyProtection="1">
      <alignment vertical="center" wrapText="1"/>
      <protection locked="0"/>
    </xf>
    <xf numFmtId="0" fontId="5" fillId="0" borderId="0" xfId="0" applyFont="1" applyAlignment="1" applyProtection="1">
      <alignment vertical="center"/>
      <protection locked="0"/>
    </xf>
    <xf numFmtId="0" fontId="10" fillId="57" borderId="0" xfId="0" applyFont="1" applyFill="1" applyAlignment="1" applyProtection="1">
      <alignment horizontal="center" vertical="center" wrapText="1"/>
      <protection locked="0"/>
    </xf>
    <xf numFmtId="0" fontId="11" fillId="57" borderId="0" xfId="0" applyFont="1" applyFill="1" applyAlignment="1" applyProtection="1">
      <alignment horizontal="center" vertical="center" wrapText="1"/>
      <protection locked="0"/>
    </xf>
    <xf numFmtId="0" fontId="12" fillId="57" borderId="0" xfId="0" applyFont="1" applyFill="1" applyAlignment="1" applyProtection="1">
      <alignment vertical="center" wrapText="1"/>
      <protection locked="0"/>
    </xf>
    <xf numFmtId="0" fontId="12" fillId="0" borderId="0" xfId="0" applyFont="1" applyAlignment="1" applyProtection="1">
      <alignment vertical="center"/>
      <protection locked="0"/>
    </xf>
    <xf numFmtId="0" fontId="3" fillId="0" borderId="0" xfId="0" applyFont="1" applyFill="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6" fillId="0" borderId="0" xfId="0" applyFont="1" applyFill="1" applyAlignment="1" applyProtection="1">
      <alignment vertical="center" wrapText="1"/>
      <protection locked="0"/>
    </xf>
    <xf numFmtId="0" fontId="13" fillId="57" borderId="0" xfId="0" applyFont="1" applyFill="1" applyAlignment="1" applyProtection="1">
      <alignment horizontal="center" vertical="center" wrapText="1"/>
      <protection locked="0"/>
    </xf>
    <xf numFmtId="0" fontId="12" fillId="57" borderId="0" xfId="0" applyFont="1" applyFill="1" applyAlignment="1" applyProtection="1">
      <alignment horizontal="center" vertical="center" wrapText="1"/>
      <protection locked="0"/>
    </xf>
    <xf numFmtId="0" fontId="39" fillId="57" borderId="0" xfId="0" applyFont="1" applyFill="1" applyAlignment="1" applyProtection="1">
      <alignment horizontal="center" vertical="center" wrapText="1"/>
      <protection locked="0"/>
    </xf>
    <xf numFmtId="0" fontId="39" fillId="57" borderId="0" xfId="0" applyFont="1" applyFill="1" applyAlignment="1" applyProtection="1">
      <alignment vertical="center" wrapText="1"/>
      <protection locked="0"/>
    </xf>
    <xf numFmtId="0" fontId="13" fillId="0" borderId="0" xfId="0" applyFont="1" applyFill="1" applyAlignment="1" applyProtection="1">
      <alignment horizontal="center" vertical="center" wrapText="1"/>
      <protection locked="0"/>
    </xf>
    <xf numFmtId="0" fontId="12" fillId="0" borderId="0" xfId="0" applyFont="1" applyFill="1" applyAlignment="1" applyProtection="1">
      <alignment horizontal="center" vertical="center" wrapText="1"/>
      <protection locked="0"/>
    </xf>
    <xf numFmtId="0" fontId="12" fillId="0" borderId="0" xfId="0" applyFont="1" applyFill="1" applyAlignment="1" applyProtection="1">
      <alignment vertical="center" wrapText="1"/>
      <protection locked="0"/>
    </xf>
    <xf numFmtId="0" fontId="2" fillId="57" borderId="0" xfId="0" applyFont="1" applyFill="1" applyAlignment="1" applyProtection="1">
      <alignment vertical="center" wrapText="1"/>
      <protection locked="0"/>
    </xf>
    <xf numFmtId="0" fontId="0" fillId="57" borderId="0" xfId="0" applyFill="1" applyAlignment="1" applyProtection="1">
      <alignment vertical="center" wrapText="1"/>
      <protection locked="0"/>
    </xf>
    <xf numFmtId="0" fontId="3" fillId="57" borderId="0" xfId="0" applyFont="1" applyFill="1" applyAlignment="1" applyProtection="1">
      <alignment horizontal="center" vertical="center" wrapText="1"/>
      <protection locked="0"/>
    </xf>
    <xf numFmtId="0" fontId="6" fillId="57" borderId="0" xfId="0" applyFont="1" applyFill="1" applyAlignment="1" applyProtection="1">
      <alignment horizontal="center" vertical="center" wrapText="1"/>
      <protection locked="0"/>
    </xf>
    <xf numFmtId="0" fontId="6" fillId="57" borderId="0" xfId="0" applyFont="1" applyFill="1" applyAlignment="1" applyProtection="1">
      <alignment vertical="center" wrapText="1"/>
      <protection locked="0"/>
    </xf>
    <xf numFmtId="0" fontId="2" fillId="0" borderId="0" xfId="0" applyFont="1" applyFill="1" applyAlignment="1" applyProtection="1">
      <alignment horizontal="center" vertical="center" wrapText="1"/>
      <protection locked="0"/>
    </xf>
    <xf numFmtId="0" fontId="1" fillId="0" borderId="0" xfId="0" applyFont="1" applyFill="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13" fillId="0" borderId="0" xfId="0" applyFont="1" applyAlignment="1" applyProtection="1">
      <alignment horizontal="center" vertical="center"/>
      <protection locked="0"/>
    </xf>
    <xf numFmtId="0" fontId="27" fillId="0" borderId="0" xfId="0" applyFont="1" applyAlignment="1" applyProtection="1">
      <alignment vertical="center"/>
      <protection locked="0"/>
    </xf>
    <xf numFmtId="0" fontId="20"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28" fillId="0" borderId="0" xfId="0" applyFont="1" applyAlignment="1" applyProtection="1">
      <alignment vertical="center"/>
      <protection locked="0"/>
    </xf>
    <xf numFmtId="0" fontId="16" fillId="0" borderId="0" xfId="0" applyFont="1" applyAlignment="1" applyProtection="1">
      <alignment horizontal="justify" vertical="center"/>
      <protection locked="0"/>
    </xf>
    <xf numFmtId="0" fontId="29" fillId="0" borderId="0" xfId="0" applyFont="1" applyAlignment="1" applyProtection="1">
      <alignment vertical="center"/>
      <protection locked="0"/>
    </xf>
    <xf numFmtId="0" fontId="17" fillId="0" borderId="0" xfId="0" applyFont="1" applyAlignment="1" applyProtection="1">
      <alignment horizontal="center" vertical="center"/>
      <protection locked="0"/>
    </xf>
    <xf numFmtId="0" fontId="30" fillId="0" borderId="0" xfId="0" applyFont="1" applyAlignment="1" applyProtection="1">
      <alignment vertical="center"/>
      <protection locked="0"/>
    </xf>
    <xf numFmtId="0" fontId="16" fillId="0" borderId="0" xfId="0" applyFont="1" applyAlignment="1" applyProtection="1">
      <alignment horizontal="center" vertical="center"/>
      <protection locked="0"/>
    </xf>
    <xf numFmtId="0" fontId="16" fillId="0" borderId="0" xfId="0" applyFont="1" applyFill="1" applyAlignment="1" applyProtection="1">
      <alignment horizontal="center" vertical="center"/>
      <protection locked="0"/>
    </xf>
    <xf numFmtId="0" fontId="29" fillId="0" borderId="0" xfId="0" applyFont="1" applyFill="1" applyAlignment="1" applyProtection="1">
      <alignment vertical="center"/>
      <protection locked="0"/>
    </xf>
    <xf numFmtId="0" fontId="18" fillId="0" borderId="0" xfId="0" applyFont="1" applyAlignment="1" applyProtection="1">
      <alignment horizontal="right" vertical="center"/>
      <protection locked="0"/>
    </xf>
    <xf numFmtId="0" fontId="19" fillId="0" borderId="15" xfId="0" applyFont="1" applyBorder="1" applyAlignment="1" applyProtection="1">
      <alignment horizontal="center" vertical="center" wrapText="1"/>
      <protection locked="0"/>
    </xf>
    <xf numFmtId="0" fontId="31" fillId="0" borderId="15" xfId="0" applyFont="1" applyBorder="1" applyAlignment="1" applyProtection="1">
      <alignment vertical="center" wrapText="1"/>
      <protection locked="0"/>
    </xf>
    <xf numFmtId="0" fontId="19" fillId="58" borderId="15" xfId="0" applyFont="1" applyFill="1" applyBorder="1" applyAlignment="1" applyProtection="1">
      <alignment vertical="center" wrapText="1"/>
      <protection locked="0"/>
    </xf>
    <xf numFmtId="0" fontId="32" fillId="58" borderId="15" xfId="0" applyFont="1" applyFill="1" applyBorder="1" applyAlignment="1" applyProtection="1">
      <alignment vertical="center"/>
      <protection locked="0"/>
    </xf>
    <xf numFmtId="0" fontId="14" fillId="59" borderId="15" xfId="0" applyFont="1" applyFill="1" applyBorder="1" applyAlignment="1" applyProtection="1">
      <alignment horizontal="left" vertical="center" wrapText="1"/>
      <protection locked="0"/>
    </xf>
    <xf numFmtId="0" fontId="14" fillId="0" borderId="15" xfId="0" applyFont="1" applyFill="1" applyBorder="1" applyAlignment="1" applyProtection="1">
      <alignment horizontal="left" vertical="center" wrapText="1"/>
      <protection locked="0"/>
    </xf>
    <xf numFmtId="0" fontId="14" fillId="0" borderId="15" xfId="0" applyFont="1" applyBorder="1" applyAlignment="1" applyProtection="1">
      <alignment vertical="center" wrapText="1"/>
      <protection locked="0"/>
    </xf>
    <xf numFmtId="0" fontId="14" fillId="0" borderId="15" xfId="0" applyFont="1" applyFill="1" applyBorder="1" applyAlignment="1" applyProtection="1">
      <alignment vertical="center" wrapText="1"/>
      <protection locked="0"/>
    </xf>
    <xf numFmtId="0" fontId="14" fillId="59" borderId="15" xfId="0" applyFont="1" applyFill="1" applyBorder="1" applyAlignment="1" applyProtection="1">
      <alignment vertical="center" wrapText="1"/>
      <protection locked="0"/>
    </xf>
    <xf numFmtId="0" fontId="31" fillId="0" borderId="15" xfId="0" applyFont="1" applyFill="1" applyBorder="1" applyAlignment="1" applyProtection="1">
      <alignment vertical="center"/>
      <protection locked="0"/>
    </xf>
    <xf numFmtId="0" fontId="31" fillId="0" borderId="15" xfId="0" applyFont="1" applyBorder="1" applyAlignment="1" applyProtection="1">
      <alignment vertical="center"/>
      <protection locked="0"/>
    </xf>
    <xf numFmtId="0" fontId="14" fillId="0" borderId="15" xfId="0" applyFont="1" applyBorder="1" applyAlignment="1" applyProtection="1">
      <alignment horizontal="left" vertical="center" wrapText="1"/>
      <protection locked="0"/>
    </xf>
    <xf numFmtId="0" fontId="14" fillId="0" borderId="16" xfId="0" applyFont="1" applyBorder="1" applyAlignment="1" applyProtection="1">
      <alignment horizontal="left" vertical="center"/>
      <protection locked="0"/>
    </xf>
    <xf numFmtId="0" fontId="31" fillId="0" borderId="20" xfId="0" applyFont="1" applyBorder="1" applyAlignment="1" applyProtection="1">
      <alignment vertical="center"/>
      <protection locked="0"/>
    </xf>
    <xf numFmtId="0" fontId="31" fillId="0" borderId="19" xfId="0" applyFont="1" applyBorder="1" applyAlignment="1" applyProtection="1">
      <alignment vertical="center"/>
      <protection locked="0"/>
    </xf>
    <xf numFmtId="0" fontId="19" fillId="58" borderId="16" xfId="0" applyFont="1" applyFill="1" applyBorder="1" applyAlignment="1" applyProtection="1">
      <alignment horizontal="left" vertical="center"/>
      <protection locked="0"/>
    </xf>
    <xf numFmtId="0" fontId="32" fillId="58" borderId="20" xfId="0" applyFont="1" applyFill="1" applyBorder="1" applyAlignment="1" applyProtection="1">
      <alignment vertical="center"/>
      <protection locked="0"/>
    </xf>
    <xf numFmtId="0" fontId="32" fillId="58" borderId="19" xfId="0" applyFont="1" applyFill="1" applyBorder="1" applyAlignment="1" applyProtection="1">
      <alignment vertical="center"/>
      <protection locked="0"/>
    </xf>
    <xf numFmtId="0" fontId="19" fillId="58" borderId="16" xfId="0" applyFont="1" applyFill="1" applyBorder="1" applyAlignment="1" applyProtection="1">
      <alignment vertical="center"/>
      <protection locked="0"/>
    </xf>
    <xf numFmtId="0" fontId="3" fillId="0" borderId="16" xfId="0" applyFont="1" applyFill="1" applyBorder="1" applyAlignment="1" applyProtection="1">
      <alignment horizontal="left" vertical="center"/>
      <protection locked="0"/>
    </xf>
    <xf numFmtId="0" fontId="36" fillId="0" borderId="20" xfId="0" applyFont="1" applyFill="1" applyBorder="1" applyAlignment="1" applyProtection="1">
      <alignment vertical="center"/>
      <protection locked="0"/>
    </xf>
    <xf numFmtId="0" fontId="36" fillId="0" borderId="19" xfId="0" applyFont="1" applyFill="1" applyBorder="1" applyAlignment="1" applyProtection="1">
      <alignment vertical="center"/>
      <protection locked="0"/>
    </xf>
    <xf numFmtId="0" fontId="3" fillId="0" borderId="16" xfId="0" applyFont="1" applyBorder="1" applyAlignment="1" applyProtection="1">
      <alignment horizontal="left" vertical="center" wrapText="1"/>
      <protection locked="0"/>
    </xf>
    <xf numFmtId="0" fontId="36" fillId="0" borderId="20" xfId="0" applyFont="1" applyBorder="1" applyAlignment="1" applyProtection="1">
      <alignment vertical="center" wrapText="1"/>
      <protection locked="0"/>
    </xf>
    <xf numFmtId="0" fontId="36" fillId="0" borderId="19" xfId="0" applyFont="1" applyBorder="1" applyAlignment="1" applyProtection="1">
      <alignment vertical="center" wrapText="1"/>
      <protection locked="0"/>
    </xf>
    <xf numFmtId="0" fontId="3" fillId="0" borderId="16" xfId="0" applyFont="1" applyBorder="1" applyAlignment="1" applyProtection="1">
      <alignment horizontal="left" vertical="center"/>
      <protection locked="0"/>
    </xf>
    <xf numFmtId="0" fontId="36" fillId="0" borderId="20" xfId="0" applyFont="1" applyBorder="1" applyAlignment="1" applyProtection="1">
      <alignment vertical="center"/>
      <protection locked="0"/>
    </xf>
    <xf numFmtId="0" fontId="36" fillId="0" borderId="19" xfId="0" applyFont="1" applyBorder="1" applyAlignment="1" applyProtection="1">
      <alignment vertical="center"/>
      <protection locked="0"/>
    </xf>
    <xf numFmtId="0" fontId="3" fillId="58" borderId="16" xfId="0" applyFont="1" applyFill="1" applyBorder="1" applyAlignment="1" applyProtection="1">
      <alignment vertical="center" wrapText="1"/>
      <protection locked="0"/>
    </xf>
    <xf numFmtId="0" fontId="6" fillId="58" borderId="20" xfId="0" applyFont="1" applyFill="1" applyBorder="1" applyAlignment="1" applyProtection="1">
      <alignment vertical="center" wrapText="1"/>
      <protection locked="0"/>
    </xf>
    <xf numFmtId="0" fontId="6" fillId="58" borderId="19" xfId="0" applyFont="1" applyFill="1" applyBorder="1" applyAlignment="1" applyProtection="1">
      <alignment vertical="center" wrapText="1"/>
      <protection locked="0"/>
    </xf>
    <xf numFmtId="0" fontId="3" fillId="0" borderId="16" xfId="0" applyFont="1" applyBorder="1" applyAlignment="1" applyProtection="1">
      <alignment vertical="center"/>
      <protection locked="0"/>
    </xf>
    <xf numFmtId="0" fontId="3" fillId="58" borderId="16" xfId="0" applyFont="1" applyFill="1" applyBorder="1" applyAlignment="1" applyProtection="1">
      <alignment horizontal="left" vertical="center"/>
      <protection locked="0"/>
    </xf>
    <xf numFmtId="0" fontId="6" fillId="58" borderId="20" xfId="0" applyFont="1" applyFill="1" applyBorder="1" applyAlignment="1" applyProtection="1">
      <alignment vertical="center"/>
      <protection locked="0"/>
    </xf>
    <xf numFmtId="0" fontId="6" fillId="58" borderId="19" xfId="0" applyFont="1" applyFill="1" applyBorder="1" applyAlignment="1" applyProtection="1">
      <alignment vertical="center"/>
      <protection locked="0"/>
    </xf>
    <xf numFmtId="0" fontId="2" fillId="0" borderId="16" xfId="0" applyFont="1" applyBorder="1" applyAlignment="1" applyProtection="1">
      <alignment horizontal="left" vertical="center"/>
      <protection locked="0"/>
    </xf>
    <xf numFmtId="0" fontId="35" fillId="0" borderId="20" xfId="0" applyFont="1" applyBorder="1" applyAlignment="1" applyProtection="1">
      <alignment vertical="center"/>
      <protection locked="0"/>
    </xf>
    <xf numFmtId="0" fontId="35" fillId="0" borderId="19" xfId="0" applyFont="1" applyBorder="1" applyAlignment="1" applyProtection="1">
      <alignment vertical="center"/>
      <protection locked="0"/>
    </xf>
    <xf numFmtId="0" fontId="4" fillId="0" borderId="0" xfId="0" applyFont="1" applyBorder="1" applyAlignment="1" applyProtection="1">
      <alignment horizontal="left" vertical="center" wrapText="1"/>
      <protection locked="0"/>
    </xf>
    <xf numFmtId="0" fontId="2" fillId="0" borderId="0" xfId="930" applyFont="1" applyBorder="1" applyAlignment="1">
      <alignment horizontal="left" vertical="top" wrapText="1"/>
    </xf>
    <xf numFmtId="0" fontId="2" fillId="0" borderId="0" xfId="930" applyFont="1" applyAlignment="1">
      <alignment horizontal="center" vertical="top" wrapText="1"/>
    </xf>
    <xf numFmtId="0" fontId="14" fillId="0" borderId="0" xfId="930" applyFont="1" applyFill="1" applyBorder="1" applyAlignment="1">
      <alignment horizontal="left" vertical="center" wrapText="1"/>
    </xf>
    <xf numFmtId="0" fontId="2" fillId="0" borderId="0" xfId="930" applyFont="1" applyFill="1" applyBorder="1" applyAlignment="1">
      <alignment horizontal="left" vertical="top" wrapText="1"/>
    </xf>
    <xf numFmtId="0" fontId="2" fillId="0" borderId="0" xfId="930" applyFont="1" applyFill="1" applyAlignment="1">
      <alignment horizontal="center" vertical="top" wrapText="1"/>
    </xf>
    <xf numFmtId="0" fontId="4" fillId="0" borderId="0"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14" fillId="0" borderId="0" xfId="930" applyFont="1" applyBorder="1" applyAlignment="1">
      <alignment horizontal="left" vertical="center" wrapText="1"/>
    </xf>
    <xf numFmtId="0" fontId="4" fillId="57" borderId="0" xfId="0" applyFont="1" applyFill="1" applyBorder="1" applyAlignment="1">
      <alignment horizontal="left" wrapText="1"/>
    </xf>
    <xf numFmtId="0" fontId="3" fillId="0" borderId="1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2" fillId="57" borderId="0" xfId="0" applyFont="1" applyFill="1" applyAlignment="1">
      <alignment vertical="center" wrapText="1"/>
    </xf>
    <xf numFmtId="0" fontId="0" fillId="57" borderId="0" xfId="0" applyFill="1" applyAlignment="1">
      <alignment vertical="center" wrapText="1"/>
    </xf>
    <xf numFmtId="0" fontId="3" fillId="57" borderId="0" xfId="0" applyFont="1" applyFill="1" applyAlignment="1">
      <alignment horizontal="center" vertical="center" wrapText="1"/>
    </xf>
    <xf numFmtId="0" fontId="6" fillId="57" borderId="0" xfId="0" applyFont="1" applyFill="1" applyAlignment="1">
      <alignment horizontal="center" vertical="center" wrapText="1"/>
    </xf>
    <xf numFmtId="0" fontId="6" fillId="57" borderId="0" xfId="0" applyFont="1" applyFill="1" applyAlignment="1">
      <alignment vertical="center" wrapText="1"/>
    </xf>
    <xf numFmtId="0" fontId="9" fillId="57" borderId="29" xfId="0" applyFont="1" applyFill="1" applyBorder="1" applyAlignment="1">
      <alignment horizontal="center" vertical="center" wrapText="1"/>
    </xf>
    <xf numFmtId="0" fontId="98" fillId="57" borderId="29" xfId="0" applyFont="1" applyFill="1" applyBorder="1" applyAlignment="1">
      <alignment horizontal="center" vertical="center" wrapText="1"/>
    </xf>
    <xf numFmtId="0" fontId="98" fillId="57" borderId="29" xfId="0" applyFont="1" applyFill="1" applyBorder="1" applyAlignment="1">
      <alignment vertical="center" wrapText="1"/>
    </xf>
    <xf numFmtId="0" fontId="3" fillId="57" borderId="0" xfId="0" applyFont="1" applyFill="1" applyBorder="1" applyAlignment="1">
      <alignment horizontal="left" vertical="center" wrapText="1"/>
    </xf>
    <xf numFmtId="0" fontId="3" fillId="0" borderId="16" xfId="0" applyFont="1" applyBorder="1" applyAlignment="1">
      <alignment horizontal="center" vertical="center" wrapText="1"/>
    </xf>
    <xf numFmtId="0" fontId="3" fillId="0" borderId="20" xfId="0" applyFont="1" applyBorder="1" applyAlignment="1">
      <alignment horizontal="center" vertical="center" wrapText="1"/>
    </xf>
    <xf numFmtId="0" fontId="2" fillId="57" borderId="0" xfId="0" applyFont="1" applyFill="1" applyAlignment="1">
      <alignment horizontal="center" vertical="center" wrapText="1"/>
    </xf>
    <xf numFmtId="0" fontId="2" fillId="0" borderId="20"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2" fillId="57" borderId="16" xfId="0" applyFont="1" applyFill="1" applyBorder="1" applyAlignment="1">
      <alignment horizontal="left" vertical="center" wrapText="1"/>
    </xf>
    <xf numFmtId="0" fontId="1" fillId="0" borderId="20" xfId="0" applyFont="1" applyBorder="1" applyAlignment="1">
      <alignment horizontal="left" vertical="center" wrapText="1"/>
    </xf>
    <xf numFmtId="0" fontId="2" fillId="0" borderId="16" xfId="0" applyFont="1" applyFill="1" applyBorder="1" applyAlignment="1">
      <alignment horizontal="left" vertical="center" wrapText="1"/>
    </xf>
    <xf numFmtId="0" fontId="2" fillId="57" borderId="0" xfId="0" applyFont="1" applyFill="1" applyAlignment="1">
      <alignment horizontal="left" vertical="center" wrapText="1"/>
    </xf>
    <xf numFmtId="165" fontId="1" fillId="57" borderId="0" xfId="1081" applyFont="1" applyFill="1" applyAlignment="1">
      <alignment horizontal="center" vertical="center" wrapText="1"/>
    </xf>
    <xf numFmtId="165" fontId="1" fillId="57" borderId="0" xfId="1081" applyFill="1" applyAlignment="1">
      <alignment horizontal="center" vertical="center" wrapText="1"/>
    </xf>
    <xf numFmtId="0" fontId="0" fillId="0" borderId="0" xfId="0" applyAlignment="1">
      <alignment vertical="center" wrapText="1"/>
    </xf>
    <xf numFmtId="0" fontId="14" fillId="0" borderId="0" xfId="1082" applyFont="1" applyBorder="1" applyAlignment="1">
      <alignment horizontal="left" vertical="center" wrapText="1"/>
    </xf>
    <xf numFmtId="0" fontId="22" fillId="0" borderId="0" xfId="1082" applyAlignment="1">
      <alignment horizontal="left" vertical="center"/>
    </xf>
    <xf numFmtId="0" fontId="14" fillId="0" borderId="15" xfId="1082" applyFont="1" applyBorder="1" applyAlignment="1">
      <alignment vertical="center" wrapText="1"/>
    </xf>
    <xf numFmtId="0" fontId="31" fillId="0" borderId="15" xfId="1082" applyFont="1" applyBorder="1" applyAlignment="1">
      <alignment vertical="center"/>
    </xf>
    <xf numFmtId="0" fontId="2" fillId="0" borderId="0" xfId="1082" applyFont="1" applyAlignment="1">
      <alignment horizontal="center" vertical="center" wrapText="1"/>
    </xf>
    <xf numFmtId="0" fontId="14" fillId="0" borderId="16" xfId="1082" applyFont="1" applyBorder="1" applyAlignment="1">
      <alignment horizontal="left" vertical="center"/>
    </xf>
    <xf numFmtId="0" fontId="31" fillId="0" borderId="20" xfId="1082" applyFont="1" applyBorder="1" applyAlignment="1">
      <alignment vertical="center"/>
    </xf>
    <xf numFmtId="0" fontId="31" fillId="0" borderId="19" xfId="1082" applyFont="1" applyBorder="1" applyAlignment="1">
      <alignment vertical="center"/>
    </xf>
    <xf numFmtId="0" fontId="19" fillId="58" borderId="16" xfId="1082" applyFont="1" applyFill="1" applyBorder="1" applyAlignment="1">
      <alignment horizontal="left" vertical="center"/>
    </xf>
    <xf numFmtId="0" fontId="32" fillId="58" borderId="20" xfId="1082" applyFont="1" applyFill="1" applyBorder="1" applyAlignment="1">
      <alignment vertical="center"/>
    </xf>
    <xf numFmtId="0" fontId="32" fillId="58" borderId="19" xfId="1082" applyFont="1" applyFill="1" applyBorder="1" applyAlignment="1">
      <alignment vertical="center"/>
    </xf>
    <xf numFmtId="0" fontId="19" fillId="0" borderId="16" xfId="1082" applyFont="1" applyBorder="1" applyAlignment="1">
      <alignment horizontal="left" vertical="center"/>
    </xf>
    <xf numFmtId="0" fontId="32" fillId="0" borderId="20" xfId="1082" applyFont="1" applyBorder="1" applyAlignment="1">
      <alignment vertical="center"/>
    </xf>
    <xf numFmtId="0" fontId="32" fillId="0" borderId="19" xfId="1082" applyFont="1" applyBorder="1" applyAlignment="1">
      <alignment vertical="center"/>
    </xf>
    <xf numFmtId="0" fontId="19" fillId="58" borderId="16" xfId="1082" applyFont="1" applyFill="1" applyBorder="1" applyAlignment="1">
      <alignment vertical="center" wrapText="1"/>
    </xf>
    <xf numFmtId="0" fontId="32" fillId="58" borderId="20" xfId="1082" applyFont="1" applyFill="1" applyBorder="1" applyAlignment="1">
      <alignment vertical="center" wrapText="1"/>
    </xf>
    <xf numFmtId="0" fontId="32" fillId="58" borderId="19" xfId="1082" applyFont="1" applyFill="1" applyBorder="1" applyAlignment="1">
      <alignment vertical="center" wrapText="1"/>
    </xf>
    <xf numFmtId="0" fontId="19" fillId="0" borderId="16" xfId="1082" applyFont="1" applyBorder="1" applyAlignment="1">
      <alignment vertical="center"/>
    </xf>
    <xf numFmtId="0" fontId="19" fillId="0" borderId="16" xfId="1082" applyFont="1" applyBorder="1" applyAlignment="1">
      <alignment horizontal="left" vertical="center" wrapText="1"/>
    </xf>
    <xf numFmtId="0" fontId="32" fillId="0" borderId="20" xfId="1082" applyFont="1" applyBorder="1" applyAlignment="1">
      <alignment vertical="center" wrapText="1"/>
    </xf>
    <xf numFmtId="0" fontId="32" fillId="0" borderId="19" xfId="1082" applyFont="1" applyBorder="1" applyAlignment="1">
      <alignment vertical="center" wrapText="1"/>
    </xf>
    <xf numFmtId="0" fontId="14" fillId="0" borderId="15" xfId="1082" applyFont="1" applyBorder="1" applyAlignment="1">
      <alignment horizontal="left" vertical="center" wrapText="1"/>
    </xf>
    <xf numFmtId="0" fontId="19" fillId="58" borderId="16" xfId="1082" applyFont="1" applyFill="1" applyBorder="1" applyAlignment="1">
      <alignment vertical="center"/>
    </xf>
    <xf numFmtId="0" fontId="19" fillId="58" borderId="15" xfId="1082" applyFont="1" applyFill="1" applyBorder="1" applyAlignment="1">
      <alignment vertical="center" wrapText="1"/>
    </xf>
    <xf numFmtId="0" fontId="31" fillId="0" borderId="15" xfId="1082" applyFont="1" applyBorder="1" applyAlignment="1">
      <alignment vertical="center" wrapText="1"/>
    </xf>
    <xf numFmtId="0" fontId="3" fillId="0" borderId="0" xfId="1082" applyFont="1" applyAlignment="1">
      <alignment horizontal="center" vertical="center"/>
    </xf>
    <xf numFmtId="0" fontId="16" fillId="0" borderId="0" xfId="1082" applyFont="1" applyAlignment="1">
      <alignment horizontal="justify" vertical="center"/>
    </xf>
    <xf numFmtId="0" fontId="29" fillId="0" borderId="0" xfId="1082" applyFont="1" applyAlignment="1">
      <alignment vertical="center"/>
    </xf>
    <xf numFmtId="0" fontId="17" fillId="0" borderId="0" xfId="1082" applyFont="1" applyFill="1" applyAlignment="1">
      <alignment horizontal="center" vertical="center"/>
    </xf>
    <xf numFmtId="0" fontId="30" fillId="0" borderId="0" xfId="1082" applyFont="1" applyFill="1" applyAlignment="1">
      <alignment vertical="center"/>
    </xf>
    <xf numFmtId="0" fontId="19" fillId="0" borderId="0" xfId="1082" applyFont="1" applyAlignment="1">
      <alignment horizontal="center" vertical="center" wrapText="1"/>
    </xf>
    <xf numFmtId="0" fontId="15" fillId="0" borderId="0" xfId="1082" applyFont="1" applyAlignment="1">
      <alignment vertical="center" wrapText="1"/>
    </xf>
    <xf numFmtId="0" fontId="102" fillId="0" borderId="29" xfId="1082" applyFont="1" applyBorder="1" applyAlignment="1">
      <alignment horizontal="center" vertical="center"/>
    </xf>
    <xf numFmtId="0" fontId="101" fillId="0" borderId="29" xfId="1082" applyFont="1" applyBorder="1" applyAlignment="1">
      <alignment vertical="center"/>
    </xf>
    <xf numFmtId="0" fontId="19" fillId="0" borderId="16" xfId="1082" applyFont="1" applyBorder="1" applyAlignment="1">
      <alignment horizontal="center" vertical="center" wrapText="1"/>
    </xf>
    <xf numFmtId="0" fontId="19" fillId="0" borderId="20" xfId="1082" applyFont="1" applyBorder="1" applyAlignment="1">
      <alignment horizontal="center" vertical="center" wrapText="1"/>
    </xf>
    <xf numFmtId="0" fontId="19" fillId="0" borderId="19" xfId="1082" applyFont="1" applyBorder="1" applyAlignment="1">
      <alignment horizontal="center" vertical="center" wrapText="1"/>
    </xf>
    <xf numFmtId="0" fontId="14" fillId="59" borderId="15" xfId="1082" applyFont="1" applyFill="1" applyBorder="1" applyAlignment="1">
      <alignment horizontal="left" vertical="center" wrapText="1"/>
    </xf>
    <xf numFmtId="0" fontId="3" fillId="0" borderId="17" xfId="1082" applyFont="1" applyBorder="1" applyAlignment="1">
      <alignment horizontal="center" vertical="center" wrapText="1"/>
    </xf>
    <xf numFmtId="0" fontId="3" fillId="0" borderId="21" xfId="1082" applyFont="1" applyBorder="1" applyAlignment="1">
      <alignment horizontal="center" vertical="center" wrapText="1"/>
    </xf>
    <xf numFmtId="0" fontId="14" fillId="59" borderId="15" xfId="1082" applyFont="1" applyFill="1" applyBorder="1" applyAlignment="1">
      <alignment vertical="center" wrapText="1"/>
    </xf>
    <xf numFmtId="0" fontId="32" fillId="58" borderId="15" xfId="1082" applyFont="1" applyFill="1" applyBorder="1" applyAlignment="1">
      <alignment vertical="center"/>
    </xf>
    <xf numFmtId="14" fontId="100" fillId="0" borderId="0" xfId="1082" applyNumberFormat="1" applyFont="1" applyAlignment="1">
      <alignment horizontal="center" vertical="center"/>
    </xf>
    <xf numFmtId="0" fontId="99" fillId="0" borderId="0" xfId="1082" applyFont="1" applyAlignment="1">
      <alignment vertical="center"/>
    </xf>
    <xf numFmtId="0" fontId="19" fillId="0" borderId="18" xfId="1082" applyFont="1" applyBorder="1" applyAlignment="1">
      <alignment horizontal="center" vertical="center" wrapText="1"/>
    </xf>
    <xf numFmtId="0" fontId="19" fillId="0" borderId="26" xfId="1082" applyFont="1" applyBorder="1" applyAlignment="1">
      <alignment horizontal="center" vertical="center" wrapText="1"/>
    </xf>
    <xf numFmtId="0" fontId="19" fillId="0" borderId="24" xfId="1082" applyFont="1" applyBorder="1" applyAlignment="1">
      <alignment horizontal="center" vertical="center" wrapText="1"/>
    </xf>
    <xf numFmtId="0" fontId="19" fillId="0" borderId="28" xfId="1082" applyFont="1" applyBorder="1" applyAlignment="1">
      <alignment horizontal="center" vertical="center" wrapText="1"/>
    </xf>
    <xf numFmtId="0" fontId="19" fillId="0" borderId="18" xfId="1082" applyFont="1" applyFill="1" applyBorder="1" applyAlignment="1">
      <alignment horizontal="center" vertical="center" wrapText="1"/>
    </xf>
    <xf numFmtId="0" fontId="19" fillId="0" borderId="25" xfId="1082" applyFont="1" applyFill="1" applyBorder="1" applyAlignment="1">
      <alignment horizontal="center" vertical="center" wrapText="1"/>
    </xf>
    <xf numFmtId="0" fontId="19" fillId="0" borderId="26" xfId="1082" applyFont="1" applyFill="1" applyBorder="1" applyAlignment="1">
      <alignment horizontal="center" vertical="center" wrapText="1"/>
    </xf>
    <xf numFmtId="0" fontId="19" fillId="0" borderId="24" xfId="1082" applyFont="1" applyFill="1" applyBorder="1" applyAlignment="1">
      <alignment horizontal="center" vertical="center" wrapText="1"/>
    </xf>
    <xf numFmtId="0" fontId="19" fillId="0" borderId="29" xfId="1082" applyFont="1" applyFill="1" applyBorder="1" applyAlignment="1">
      <alignment horizontal="center" vertical="center" wrapText="1"/>
    </xf>
    <xf numFmtId="0" fontId="19" fillId="0" borderId="28" xfId="1082" applyFont="1" applyFill="1" applyBorder="1" applyAlignment="1">
      <alignment horizontal="center" vertical="center" wrapText="1"/>
    </xf>
    <xf numFmtId="0" fontId="19" fillId="57" borderId="16" xfId="0" applyFont="1" applyFill="1" applyBorder="1" applyAlignment="1">
      <alignment horizontal="center" vertical="center" wrapText="1"/>
    </xf>
    <xf numFmtId="0" fontId="19" fillId="57" borderId="19" xfId="0" applyFont="1" applyFill="1" applyBorder="1" applyAlignment="1">
      <alignment horizontal="center" vertical="center" wrapText="1"/>
    </xf>
    <xf numFmtId="0" fontId="19" fillId="0" borderId="17" xfId="1082" applyFont="1" applyBorder="1" applyAlignment="1">
      <alignment horizontal="center" vertical="center" wrapText="1"/>
    </xf>
    <xf numFmtId="0" fontId="19" fillId="0" borderId="21" xfId="1082" applyFont="1" applyBorder="1" applyAlignment="1">
      <alignment horizontal="center" vertical="center" wrapText="1"/>
    </xf>
    <xf numFmtId="0" fontId="3" fillId="57" borderId="29" xfId="0" applyFont="1" applyFill="1" applyBorder="1" applyAlignment="1">
      <alignment horizontal="center" vertical="center" wrapText="1"/>
    </xf>
    <xf numFmtId="0" fontId="19" fillId="57" borderId="0" xfId="0" applyFont="1" applyFill="1" applyAlignment="1">
      <alignment horizontal="center" vertical="center" wrapText="1"/>
    </xf>
    <xf numFmtId="0" fontId="0" fillId="57" borderId="0" xfId="0" applyFill="1" applyBorder="1" applyAlignment="1">
      <alignment horizontal="center" vertical="center"/>
    </xf>
    <xf numFmtId="0" fontId="19" fillId="0" borderId="15" xfId="0" applyFont="1" applyBorder="1" applyAlignment="1">
      <alignment horizontal="center" vertical="center" wrapText="1"/>
    </xf>
    <xf numFmtId="0" fontId="32" fillId="0" borderId="16"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8" xfId="0" applyFont="1" applyBorder="1" applyAlignment="1">
      <alignment horizontal="center" vertical="center" wrapText="1"/>
    </xf>
    <xf numFmtId="0" fontId="19" fillId="0" borderId="16" xfId="0" applyFont="1" applyBorder="1" applyAlignment="1">
      <alignment horizontal="left" vertical="center" wrapText="1"/>
    </xf>
    <xf numFmtId="0" fontId="19" fillId="0" borderId="19" xfId="0" applyFont="1" applyBorder="1" applyAlignment="1">
      <alignment horizontal="left" vertical="center" wrapText="1"/>
    </xf>
    <xf numFmtId="0" fontId="2" fillId="57" borderId="0" xfId="0" applyFont="1" applyFill="1" applyBorder="1" applyAlignment="1">
      <alignment horizontal="left" vertical="center" wrapText="1"/>
    </xf>
    <xf numFmtId="0" fontId="19" fillId="57" borderId="0" xfId="0" applyFont="1" applyFill="1" applyAlignment="1">
      <alignment horizontal="center"/>
    </xf>
    <xf numFmtId="0" fontId="87" fillId="57" borderId="0" xfId="0" applyFont="1" applyFill="1" applyAlignment="1">
      <alignment horizontal="center"/>
    </xf>
    <xf numFmtId="0" fontId="19" fillId="57" borderId="29" xfId="0" applyFont="1" applyFill="1" applyBorder="1" applyAlignment="1">
      <alignment horizontal="center"/>
    </xf>
    <xf numFmtId="0" fontId="87" fillId="57" borderId="29" xfId="0" applyFont="1" applyFill="1" applyBorder="1" applyAlignment="1">
      <alignment horizontal="center"/>
    </xf>
    <xf numFmtId="0" fontId="23" fillId="57" borderId="0" xfId="0" applyFont="1" applyFill="1" applyAlignment="1">
      <alignment horizontal="center" wrapText="1"/>
    </xf>
    <xf numFmtId="0" fontId="87" fillId="57" borderId="0" xfId="0" applyFont="1" applyFill="1" applyAlignment="1">
      <alignment horizontal="center" wrapText="1"/>
    </xf>
    <xf numFmtId="0" fontId="88" fillId="0" borderId="17" xfId="0" applyFont="1" applyBorder="1" applyAlignment="1">
      <alignment horizontal="center" vertical="center" wrapText="1"/>
    </xf>
    <xf numFmtId="0" fontId="88" fillId="0" borderId="21" xfId="0" applyFont="1" applyBorder="1" applyAlignment="1">
      <alignment horizontal="center" vertical="center" wrapText="1"/>
    </xf>
    <xf numFmtId="0" fontId="88" fillId="0" borderId="15" xfId="0" applyFont="1" applyBorder="1" applyAlignment="1">
      <alignment horizontal="center" vertical="center" wrapText="1"/>
    </xf>
    <xf numFmtId="0" fontId="88" fillId="0" borderId="15" xfId="0" applyFont="1" applyFill="1" applyBorder="1" applyAlignment="1">
      <alignment horizontal="center" vertical="center" wrapText="1"/>
    </xf>
    <xf numFmtId="0" fontId="3" fillId="0" borderId="15" xfId="0" applyFont="1" applyBorder="1" applyAlignment="1">
      <alignment horizontal="center" vertical="center" wrapText="1"/>
    </xf>
    <xf numFmtId="0" fontId="2" fillId="0" borderId="19"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5" xfId="0" applyFont="1" applyBorder="1" applyAlignment="1">
      <alignment horizontal="center" vertical="center" wrapText="1"/>
    </xf>
    <xf numFmtId="0" fontId="2" fillId="59" borderId="20" xfId="0" applyFont="1" applyFill="1" applyBorder="1" applyAlignment="1">
      <alignment horizontal="left" vertical="center" wrapText="1"/>
    </xf>
    <xf numFmtId="0" fontId="2" fillId="59" borderId="19"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6" fillId="0" borderId="19" xfId="0" applyFont="1" applyBorder="1" applyAlignment="1">
      <alignment vertical="center"/>
    </xf>
    <xf numFmtId="0" fontId="3" fillId="0" borderId="15"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6" fillId="0" borderId="26" xfId="0" applyFont="1" applyBorder="1" applyAlignment="1">
      <alignment vertical="center"/>
    </xf>
    <xf numFmtId="0" fontId="3" fillId="59" borderId="16" xfId="0" applyFont="1" applyFill="1" applyBorder="1" applyAlignment="1">
      <alignment horizontal="left" vertical="center" wrapText="1"/>
    </xf>
    <xf numFmtId="0" fontId="3" fillId="59" borderId="20" xfId="0" applyFont="1" applyFill="1" applyBorder="1" applyAlignment="1">
      <alignment horizontal="left" vertical="center" wrapText="1"/>
    </xf>
    <xf numFmtId="0" fontId="6" fillId="59" borderId="19" xfId="0" applyFont="1" applyFill="1" applyBorder="1" applyAlignment="1">
      <alignment vertical="center"/>
    </xf>
    <xf numFmtId="0" fontId="3" fillId="0" borderId="16" xfId="0" applyFont="1" applyFill="1" applyBorder="1" applyAlignment="1">
      <alignment vertical="center" wrapText="1"/>
    </xf>
    <xf numFmtId="0" fontId="3" fillId="0" borderId="20" xfId="0" applyFont="1" applyFill="1" applyBorder="1" applyAlignment="1">
      <alignment vertical="center" wrapText="1"/>
    </xf>
    <xf numFmtId="0" fontId="2" fillId="0" borderId="16" xfId="0" applyFont="1" applyBorder="1" applyAlignment="1">
      <alignment horizontal="left" vertical="center" wrapText="1"/>
    </xf>
    <xf numFmtId="0" fontId="87" fillId="0" borderId="20" xfId="0" applyFont="1" applyBorder="1"/>
    <xf numFmtId="0" fontId="87" fillId="0" borderId="19" xfId="0" applyFont="1" applyBorder="1"/>
    <xf numFmtId="0" fontId="0" fillId="0" borderId="19" xfId="0" applyBorder="1" applyAlignment="1">
      <alignment vertical="center"/>
    </xf>
    <xf numFmtId="0" fontId="3" fillId="59" borderId="15" xfId="0" applyFont="1" applyFill="1" applyBorder="1" applyAlignment="1">
      <alignment horizontal="left" vertical="center" wrapText="1"/>
    </xf>
    <xf numFmtId="0" fontId="19" fillId="57" borderId="29" xfId="0" applyFont="1" applyFill="1" applyBorder="1" applyAlignment="1">
      <alignment horizontal="center" vertical="center" wrapText="1"/>
    </xf>
    <xf numFmtId="0" fontId="3" fillId="59" borderId="21" xfId="0" applyFont="1" applyFill="1" applyBorder="1" applyAlignment="1">
      <alignment horizontal="left" vertical="center" wrapText="1"/>
    </xf>
    <xf numFmtId="0" fontId="2" fillId="59" borderId="16" xfId="0" applyFont="1" applyFill="1" applyBorder="1" applyAlignment="1">
      <alignment horizontal="left" vertical="center" wrapText="1"/>
    </xf>
    <xf numFmtId="0" fontId="8" fillId="59" borderId="20" xfId="0" applyFont="1" applyFill="1" applyBorder="1" applyAlignment="1">
      <alignment horizontal="left" vertical="center" wrapText="1"/>
    </xf>
    <xf numFmtId="0" fontId="8" fillId="59" borderId="19" xfId="0" applyFont="1" applyFill="1" applyBorder="1" applyAlignment="1">
      <alignment horizontal="left" vertical="center" wrapText="1"/>
    </xf>
    <xf numFmtId="0" fontId="3" fillId="57" borderId="16" xfId="0" applyFont="1" applyFill="1" applyBorder="1" applyAlignment="1">
      <alignment horizontal="left" wrapText="1"/>
    </xf>
    <xf numFmtId="0" fontId="0" fillId="0" borderId="20" xfId="0" applyBorder="1" applyAlignment="1">
      <alignment wrapText="1"/>
    </xf>
    <xf numFmtId="0" fontId="0" fillId="0" borderId="19" xfId="0" applyBorder="1" applyAlignment="1">
      <alignment wrapText="1"/>
    </xf>
    <xf numFmtId="0" fontId="3" fillId="57" borderId="24" xfId="0" applyFont="1" applyFill="1" applyBorder="1" applyAlignment="1">
      <alignment horizontal="left" wrapText="1"/>
    </xf>
    <xf numFmtId="0" fontId="0" fillId="0" borderId="29" xfId="0" applyBorder="1" applyAlignment="1">
      <alignment wrapText="1"/>
    </xf>
    <xf numFmtId="0" fontId="0" fillId="0" borderId="28" xfId="0" applyBorder="1" applyAlignment="1">
      <alignment wrapText="1"/>
    </xf>
    <xf numFmtId="0" fontId="3" fillId="0" borderId="20" xfId="0" applyFont="1" applyBorder="1" applyAlignment="1">
      <alignment wrapText="1"/>
    </xf>
    <xf numFmtId="0" fontId="3" fillId="0" borderId="19" xfId="0" applyFont="1" applyBorder="1" applyAlignment="1">
      <alignment wrapText="1"/>
    </xf>
    <xf numFmtId="0" fontId="3" fillId="57" borderId="20" xfId="0" applyFont="1" applyFill="1" applyBorder="1" applyAlignment="1">
      <alignment horizontal="left" vertical="center" wrapText="1"/>
    </xf>
    <xf numFmtId="0" fontId="6" fillId="0" borderId="19" xfId="0" applyFont="1" applyBorder="1" applyAlignment="1">
      <alignment horizontal="left" vertical="center" wrapText="1"/>
    </xf>
    <xf numFmtId="0" fontId="3" fillId="57" borderId="20" xfId="0" applyFont="1" applyFill="1" applyBorder="1" applyAlignment="1">
      <alignment horizontal="left" wrapText="1"/>
    </xf>
    <xf numFmtId="0" fontId="6" fillId="0" borderId="19" xfId="0" applyFont="1" applyBorder="1" applyAlignment="1">
      <alignment wrapText="1"/>
    </xf>
    <xf numFmtId="0" fontId="23" fillId="57" borderId="29" xfId="0" applyFont="1" applyFill="1" applyBorder="1" applyAlignment="1">
      <alignment horizontal="center" wrapText="1"/>
    </xf>
    <xf numFmtId="0" fontId="3" fillId="57" borderId="18" xfId="0" applyFont="1" applyFill="1" applyBorder="1" applyAlignment="1">
      <alignment horizontal="left" wrapText="1"/>
    </xf>
    <xf numFmtId="0" fontId="6" fillId="0" borderId="25" xfId="0" applyFont="1" applyBorder="1" applyAlignment="1">
      <alignment wrapText="1"/>
    </xf>
    <xf numFmtId="0" fontId="6" fillId="0" borderId="26" xfId="0" applyFont="1" applyBorder="1" applyAlignment="1">
      <alignment wrapText="1"/>
    </xf>
    <xf numFmtId="0" fontId="3" fillId="57" borderId="19" xfId="0" applyFont="1" applyFill="1" applyBorder="1" applyAlignment="1">
      <alignment horizontal="left" wrapText="1"/>
    </xf>
    <xf numFmtId="0" fontId="3" fillId="0" borderId="20" xfId="0" applyFont="1" applyBorder="1" applyAlignment="1">
      <alignment vertical="center" wrapText="1"/>
    </xf>
    <xf numFmtId="0" fontId="3" fillId="0" borderId="19" xfId="0" applyFont="1" applyBorder="1" applyAlignment="1">
      <alignment vertical="center" wrapText="1"/>
    </xf>
    <xf numFmtId="0" fontId="3" fillId="57" borderId="23" xfId="0" applyFont="1" applyFill="1" applyBorder="1" applyAlignment="1">
      <alignment horizontal="left" wrapText="1"/>
    </xf>
    <xf numFmtId="0" fontId="0" fillId="0" borderId="0" xfId="0" applyBorder="1" applyAlignment="1">
      <alignment wrapText="1"/>
    </xf>
    <xf numFmtId="0" fontId="0" fillId="0" borderId="27" xfId="0" applyBorder="1" applyAlignment="1">
      <alignment wrapText="1"/>
    </xf>
    <xf numFmtId="0" fontId="19" fillId="57" borderId="0" xfId="0" applyFont="1" applyFill="1" applyAlignment="1">
      <alignment horizontal="center" wrapText="1"/>
    </xf>
    <xf numFmtId="0" fontId="3" fillId="57" borderId="15" xfId="0" applyFont="1" applyFill="1" applyBorder="1" applyAlignment="1">
      <alignment horizontal="center" vertical="center" wrapText="1"/>
    </xf>
    <xf numFmtId="0" fontId="0" fillId="57" borderId="15" xfId="0" applyFill="1" applyBorder="1" applyAlignment="1">
      <alignment horizontal="center" vertical="center" wrapText="1"/>
    </xf>
    <xf numFmtId="0" fontId="3" fillId="0" borderId="18"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8" xfId="0" applyFont="1" applyFill="1" applyBorder="1" applyAlignment="1">
      <alignment horizontal="center" vertical="center"/>
    </xf>
    <xf numFmtId="0" fontId="2" fillId="57" borderId="0" xfId="0" applyFont="1" applyFill="1" applyAlignment="1">
      <alignment wrapText="1"/>
    </xf>
    <xf numFmtId="0" fontId="3" fillId="57" borderId="17" xfId="0" applyFont="1" applyFill="1" applyBorder="1" applyAlignment="1">
      <alignment horizontal="center" vertical="center" wrapText="1"/>
    </xf>
    <xf numFmtId="0" fontId="3" fillId="57" borderId="21" xfId="0" applyFont="1" applyFill="1" applyBorder="1" applyAlignment="1">
      <alignment horizontal="center" vertical="center" wrapText="1"/>
    </xf>
    <xf numFmtId="0" fontId="13" fillId="0" borderId="0" xfId="0" applyFont="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40" fillId="0" borderId="0" xfId="0" applyFont="1" applyFill="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wrapText="1"/>
      <protection locked="0"/>
    </xf>
    <xf numFmtId="0" fontId="23" fillId="0" borderId="0" xfId="0" applyFont="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12" xfId="0" applyFont="1" applyBorder="1" applyAlignment="1" applyProtection="1">
      <alignment horizontal="center" vertical="center" wrapText="1"/>
      <protection locked="0"/>
    </xf>
    <xf numFmtId="0" fontId="23" fillId="0" borderId="12"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23" fillId="0" borderId="15" xfId="0" applyFont="1" applyBorder="1" applyAlignment="1" applyProtection="1">
      <alignment horizontal="center" vertical="center" wrapText="1"/>
      <protection locked="0"/>
    </xf>
    <xf numFmtId="0" fontId="23" fillId="0" borderId="15"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cellXfs>
  <cellStyles count="108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1 - 20%" xfId="20"/>
    <cellStyle name="Accent1 - 20% 2" xfId="21"/>
    <cellStyle name="Accent1 - 20% 2 2" xfId="22"/>
    <cellStyle name="Accent1 - 20% 3" xfId="23"/>
    <cellStyle name="Accent1 - 40%" xfId="24"/>
    <cellStyle name="Accent1 - 40% 2" xfId="25"/>
    <cellStyle name="Accent1 - 40% 2 2" xfId="26"/>
    <cellStyle name="Accent1 - 40% 3" xfId="27"/>
    <cellStyle name="Accent1 - 60%" xfId="28"/>
    <cellStyle name="Accent1 2" xfId="29"/>
    <cellStyle name="Accent1 3" xfId="30"/>
    <cellStyle name="Accent1 4" xfId="31"/>
    <cellStyle name="Accent1 5" xfId="32"/>
    <cellStyle name="Accent1 6" xfId="33"/>
    <cellStyle name="Accent1 7" xfId="34"/>
    <cellStyle name="Accent1 8" xfId="35"/>
    <cellStyle name="Accent1 9" xfId="36"/>
    <cellStyle name="Accent1_10VSAFAS2,3p" xfId="37"/>
    <cellStyle name="Accent2" xfId="38"/>
    <cellStyle name="Accent2 - 20%" xfId="39"/>
    <cellStyle name="Accent2 - 20% 2" xfId="40"/>
    <cellStyle name="Accent2 - 20% 2 2" xfId="41"/>
    <cellStyle name="Accent2 - 20% 3" xfId="42"/>
    <cellStyle name="Accent2 - 40%" xfId="43"/>
    <cellStyle name="Accent2 - 40% 2" xfId="44"/>
    <cellStyle name="Accent2 - 40% 2 2" xfId="45"/>
    <cellStyle name="Accent2 - 40% 3" xfId="46"/>
    <cellStyle name="Accent2 - 60%" xfId="47"/>
    <cellStyle name="Accent2 2" xfId="48"/>
    <cellStyle name="Accent2 3" xfId="49"/>
    <cellStyle name="Accent2 4" xfId="50"/>
    <cellStyle name="Accent2 5" xfId="51"/>
    <cellStyle name="Accent2 6" xfId="52"/>
    <cellStyle name="Accent2 7" xfId="53"/>
    <cellStyle name="Accent2 8" xfId="54"/>
    <cellStyle name="Accent2 9" xfId="55"/>
    <cellStyle name="Accent2_10VSAFAS2,3p" xfId="56"/>
    <cellStyle name="Accent3" xfId="57"/>
    <cellStyle name="Accent3 - 20%" xfId="58"/>
    <cellStyle name="Accent3 - 20% 2" xfId="59"/>
    <cellStyle name="Accent3 - 20% 2 2" xfId="60"/>
    <cellStyle name="Accent3 - 20% 3" xfId="61"/>
    <cellStyle name="Accent3 - 40%" xfId="62"/>
    <cellStyle name="Accent3 - 40% 2" xfId="63"/>
    <cellStyle name="Accent3 - 40% 2 2" xfId="64"/>
    <cellStyle name="Accent3 - 40% 3" xfId="65"/>
    <cellStyle name="Accent3 - 60%" xfId="66"/>
    <cellStyle name="Accent3 2" xfId="67"/>
    <cellStyle name="Accent3 3" xfId="68"/>
    <cellStyle name="Accent3 4" xfId="69"/>
    <cellStyle name="Accent3 5" xfId="70"/>
    <cellStyle name="Accent3 6" xfId="71"/>
    <cellStyle name="Accent3 7" xfId="72"/>
    <cellStyle name="Accent3 8" xfId="73"/>
    <cellStyle name="Accent3 9" xfId="74"/>
    <cellStyle name="Accent3_10VSAFAS2,3p" xfId="75"/>
    <cellStyle name="Accent4" xfId="76"/>
    <cellStyle name="Accent4 - 20%" xfId="77"/>
    <cellStyle name="Accent4 - 20% 2" xfId="78"/>
    <cellStyle name="Accent4 - 20% 2 2" xfId="79"/>
    <cellStyle name="Accent4 - 20% 3" xfId="80"/>
    <cellStyle name="Accent4 - 40%" xfId="81"/>
    <cellStyle name="Accent4 - 40% 2" xfId="82"/>
    <cellStyle name="Accent4 - 40% 2 2" xfId="83"/>
    <cellStyle name="Accent4 - 40% 3" xfId="84"/>
    <cellStyle name="Accent4 - 60%" xfId="85"/>
    <cellStyle name="Accent4 2" xfId="86"/>
    <cellStyle name="Accent4 3" xfId="87"/>
    <cellStyle name="Accent4 4" xfId="88"/>
    <cellStyle name="Accent4 5" xfId="89"/>
    <cellStyle name="Accent4 6" xfId="90"/>
    <cellStyle name="Accent4 7" xfId="91"/>
    <cellStyle name="Accent4 8" xfId="92"/>
    <cellStyle name="Accent4 9" xfId="93"/>
    <cellStyle name="Accent4_10VSAFAS2,3p" xfId="94"/>
    <cellStyle name="Accent5" xfId="95"/>
    <cellStyle name="Accent5 - 20%" xfId="96"/>
    <cellStyle name="Accent5 - 20% 2" xfId="97"/>
    <cellStyle name="Accent5 - 20% 2 2" xfId="98"/>
    <cellStyle name="Accent5 - 20% 3" xfId="99"/>
    <cellStyle name="Accent5 - 40%" xfId="100"/>
    <cellStyle name="Accent5 - 40% 2" xfId="101"/>
    <cellStyle name="Accent5 - 40% 2 2" xfId="102"/>
    <cellStyle name="Accent5 - 40% 3" xfId="103"/>
    <cellStyle name="Accent5 - 60%" xfId="104"/>
    <cellStyle name="Accent5 2" xfId="105"/>
    <cellStyle name="Accent5 3" xfId="106"/>
    <cellStyle name="Accent5 4" xfId="107"/>
    <cellStyle name="Accent5 5" xfId="108"/>
    <cellStyle name="Accent5 6" xfId="109"/>
    <cellStyle name="Accent5 7" xfId="110"/>
    <cellStyle name="Accent5 8" xfId="111"/>
    <cellStyle name="Accent5 9" xfId="112"/>
    <cellStyle name="Accent5_10VSAFAS2,3p" xfId="113"/>
    <cellStyle name="Accent6" xfId="114"/>
    <cellStyle name="Accent6 - 20%" xfId="115"/>
    <cellStyle name="Accent6 - 20% 2" xfId="116"/>
    <cellStyle name="Accent6 - 20% 2 2" xfId="117"/>
    <cellStyle name="Accent6 - 20% 3" xfId="118"/>
    <cellStyle name="Accent6 - 40%" xfId="119"/>
    <cellStyle name="Accent6 - 40% 2" xfId="120"/>
    <cellStyle name="Accent6 - 40% 2 2" xfId="121"/>
    <cellStyle name="Accent6 - 40% 3" xfId="122"/>
    <cellStyle name="Accent6 - 60%" xfId="123"/>
    <cellStyle name="Accent6 2" xfId="124"/>
    <cellStyle name="Accent6 3" xfId="125"/>
    <cellStyle name="Accent6 4" xfId="126"/>
    <cellStyle name="Accent6 5" xfId="127"/>
    <cellStyle name="Accent6 6" xfId="128"/>
    <cellStyle name="Accent6 7" xfId="129"/>
    <cellStyle name="Accent6 8" xfId="130"/>
    <cellStyle name="Accent6 9" xfId="131"/>
    <cellStyle name="Accent6_10VSAFAS2,3p" xfId="132"/>
    <cellStyle name="Bad" xfId="133"/>
    <cellStyle name="Bad 10" xfId="134"/>
    <cellStyle name="Bad 2" xfId="135"/>
    <cellStyle name="Bad 3" xfId="136"/>
    <cellStyle name="Bad 4" xfId="137"/>
    <cellStyle name="Bad 5" xfId="138"/>
    <cellStyle name="Bad 6" xfId="139"/>
    <cellStyle name="Bad 7" xfId="140"/>
    <cellStyle name="Bad 8" xfId="141"/>
    <cellStyle name="Bad 9" xfId="142"/>
    <cellStyle name="Bad_10VSAFAS2,3p" xfId="143"/>
    <cellStyle name="Calculation" xfId="144"/>
    <cellStyle name="Calculation 2" xfId="145"/>
    <cellStyle name="Calculation 3" xfId="146"/>
    <cellStyle name="Calculation 4" xfId="147"/>
    <cellStyle name="Calculation 5" xfId="148"/>
    <cellStyle name="Calculation 6" xfId="149"/>
    <cellStyle name="Calculation 7" xfId="150"/>
    <cellStyle name="Calculation 8" xfId="151"/>
    <cellStyle name="Calculation 9" xfId="152"/>
    <cellStyle name="Calculation_10VSAFAS2,3p" xfId="153"/>
    <cellStyle name="Check Cell" xfId="154"/>
    <cellStyle name="Check Cell 2" xfId="155"/>
    <cellStyle name="Check Cell 3" xfId="156"/>
    <cellStyle name="Check Cell 4" xfId="157"/>
    <cellStyle name="Check Cell 5" xfId="158"/>
    <cellStyle name="Check Cell 6" xfId="159"/>
    <cellStyle name="Check Cell 7" xfId="160"/>
    <cellStyle name="Check Cell 8" xfId="161"/>
    <cellStyle name="Check Cell 9" xfId="162"/>
    <cellStyle name="Check Cell_10VSAFAS2,3p" xfId="163"/>
    <cellStyle name="Comma 2" xfId="164"/>
    <cellStyle name="Comma 2 2" xfId="165"/>
    <cellStyle name="Comma 2 3" xfId="166"/>
    <cellStyle name="Comma 3" xfId="167"/>
    <cellStyle name="Comma 3 2" xfId="168"/>
    <cellStyle name="Emphasis 1" xfId="169"/>
    <cellStyle name="Emphasis 1 2" xfId="170"/>
    <cellStyle name="Emphasis 2" xfId="171"/>
    <cellStyle name="Emphasis 2 2" xfId="172"/>
    <cellStyle name="Emphasis 3" xfId="173"/>
    <cellStyle name="Emphasis 3 2" xfId="174"/>
    <cellStyle name="Good 2" xfId="175"/>
    <cellStyle name="Good 2 2" xfId="176"/>
    <cellStyle name="Good 2 2 2" xfId="177"/>
    <cellStyle name="Good 2 3" xfId="178"/>
    <cellStyle name="Good 3" xfId="179"/>
    <cellStyle name="Good 3 2" xfId="180"/>
    <cellStyle name="Good 3 2 2" xfId="181"/>
    <cellStyle name="Good 3 3" xfId="182"/>
    <cellStyle name="Good 4" xfId="183"/>
    <cellStyle name="Good 4 2" xfId="184"/>
    <cellStyle name="Good 4 2 2" xfId="185"/>
    <cellStyle name="Good 4 3" xfId="186"/>
    <cellStyle name="Good 5" xfId="187"/>
    <cellStyle name="Good 5 2" xfId="188"/>
    <cellStyle name="Good 5 2 2" xfId="189"/>
    <cellStyle name="Good 5 3" xfId="190"/>
    <cellStyle name="Good 6" xfId="191"/>
    <cellStyle name="Good 6 2" xfId="192"/>
    <cellStyle name="Good 6 2 2" xfId="193"/>
    <cellStyle name="Good 6 3" xfId="194"/>
    <cellStyle name="Good 7" xfId="195"/>
    <cellStyle name="Good 7 2" xfId="196"/>
    <cellStyle name="Good 7 2 2" xfId="197"/>
    <cellStyle name="Good 7 3" xfId="198"/>
    <cellStyle name="Good 8" xfId="199"/>
    <cellStyle name="Good 8 2" xfId="200"/>
    <cellStyle name="Good 8 2 2" xfId="201"/>
    <cellStyle name="Good 8 3" xfId="202"/>
    <cellStyle name="Good 9" xfId="203"/>
    <cellStyle name="Good 9 2" xfId="204"/>
    <cellStyle name="Good 9 2 2" xfId="205"/>
    <cellStyle name="Good 9 3" xfId="206"/>
    <cellStyle name="Heading 1 2" xfId="207"/>
    <cellStyle name="Heading 1 3" xfId="208"/>
    <cellStyle name="Heading 1 4" xfId="209"/>
    <cellStyle name="Heading 1 5" xfId="210"/>
    <cellStyle name="Heading 1 6" xfId="211"/>
    <cellStyle name="Heading 1 7" xfId="212"/>
    <cellStyle name="Heading 1 8" xfId="213"/>
    <cellStyle name="Heading 1 9" xfId="214"/>
    <cellStyle name="Heading 2 2" xfId="215"/>
    <cellStyle name="Heading 2 3" xfId="216"/>
    <cellStyle name="Heading 2 4" xfId="217"/>
    <cellStyle name="Heading 2 5" xfId="218"/>
    <cellStyle name="Heading 2 6" xfId="219"/>
    <cellStyle name="Heading 2 7" xfId="220"/>
    <cellStyle name="Heading 2 8" xfId="221"/>
    <cellStyle name="Heading 2 9" xfId="222"/>
    <cellStyle name="Heading 3 2" xfId="223"/>
    <cellStyle name="Heading 3 3" xfId="224"/>
    <cellStyle name="Heading 3 4" xfId="225"/>
    <cellStyle name="Heading 3 5" xfId="226"/>
    <cellStyle name="Heading 3 6" xfId="227"/>
    <cellStyle name="Heading 3 7" xfId="228"/>
    <cellStyle name="Heading 3 8" xfId="229"/>
    <cellStyle name="Heading 3 9" xfId="230"/>
    <cellStyle name="Heading 4 2" xfId="231"/>
    <cellStyle name="Heading 4 3" xfId="232"/>
    <cellStyle name="Heading 4 4" xfId="233"/>
    <cellStyle name="Heading 4 5" xfId="234"/>
    <cellStyle name="Heading 4 6" xfId="235"/>
    <cellStyle name="Heading 4 7" xfId="236"/>
    <cellStyle name="Heading 4 8" xfId="237"/>
    <cellStyle name="Heading 4 9" xfId="238"/>
    <cellStyle name="Hyperlink 2" xfId="239"/>
    <cellStyle name="Hyperlink 2 10" xfId="240"/>
    <cellStyle name="Hyperlink 2 10 2" xfId="241"/>
    <cellStyle name="Hyperlink 2 11" xfId="242"/>
    <cellStyle name="Hyperlink 2 11 2" xfId="243"/>
    <cellStyle name="Hyperlink 2 12" xfId="244"/>
    <cellStyle name="Hyperlink 2 13" xfId="245"/>
    <cellStyle name="Hyperlink 2 14" xfId="246"/>
    <cellStyle name="Hyperlink 2 2" xfId="247"/>
    <cellStyle name="Hyperlink 2 2 2" xfId="248"/>
    <cellStyle name="Hyperlink 2 2 3" xfId="249"/>
    <cellStyle name="Hyperlink 2 3" xfId="250"/>
    <cellStyle name="Hyperlink 2 3 2" xfId="251"/>
    <cellStyle name="Hyperlink 2 4" xfId="252"/>
    <cellStyle name="Hyperlink 2 4 2" xfId="253"/>
    <cellStyle name="Hyperlink 2 5" xfId="254"/>
    <cellStyle name="Hyperlink 2 5 2" xfId="255"/>
    <cellStyle name="Hyperlink 2 6" xfId="256"/>
    <cellStyle name="Hyperlink 2 6 2" xfId="257"/>
    <cellStyle name="Hyperlink 2 7" xfId="258"/>
    <cellStyle name="Hyperlink 2 7 2" xfId="259"/>
    <cellStyle name="Hyperlink 2 8" xfId="260"/>
    <cellStyle name="Hyperlink 2 8 2" xfId="261"/>
    <cellStyle name="Hyperlink 2 9" xfId="262"/>
    <cellStyle name="Hyperlink 2 9 2" xfId="263"/>
    <cellStyle name="Hyperlink 3" xfId="264"/>
    <cellStyle name="Hyperlink 4" xfId="265"/>
    <cellStyle name="Hyperlink 5" xfId="266"/>
    <cellStyle name="Hyperlink 5 2" xfId="267"/>
    <cellStyle name="Hyperlink 5 3" xfId="268"/>
    <cellStyle name="Hyperlink 5 6" xfId="269"/>
    <cellStyle name="Hyperlink 5 6 2" xfId="270"/>
    <cellStyle name="Hyperlink 6" xfId="271"/>
    <cellStyle name="Hyperlink 7" xfId="272"/>
    <cellStyle name="Input" xfId="273"/>
    <cellStyle name="Input 2" xfId="274"/>
    <cellStyle name="Input 3" xfId="275"/>
    <cellStyle name="Input 4" xfId="276"/>
    <cellStyle name="Input 5" xfId="277"/>
    <cellStyle name="Input 6" xfId="278"/>
    <cellStyle name="Input 7" xfId="279"/>
    <cellStyle name="Input 8" xfId="280"/>
    <cellStyle name="Input 9" xfId="281"/>
    <cellStyle name="Input_10VSAFAS2,3p" xfId="282"/>
    <cellStyle name="Įprastas 2" xfId="283"/>
    <cellStyle name="Linked Cell" xfId="284"/>
    <cellStyle name="Linked Cell 2" xfId="285"/>
    <cellStyle name="Linked Cell 3" xfId="286"/>
    <cellStyle name="Linked Cell 4" xfId="287"/>
    <cellStyle name="Linked Cell 5" xfId="288"/>
    <cellStyle name="Linked Cell 6" xfId="289"/>
    <cellStyle name="Linked Cell 7" xfId="290"/>
    <cellStyle name="Linked Cell 8" xfId="291"/>
    <cellStyle name="Linked Cell 9" xfId="292"/>
    <cellStyle name="Linked Cell_10VSAFAS2,3p" xfId="293"/>
    <cellStyle name="Neutral" xfId="294"/>
    <cellStyle name="Neutral 2" xfId="295"/>
    <cellStyle name="Neutral 3" xfId="296"/>
    <cellStyle name="Neutral 4" xfId="297"/>
    <cellStyle name="Neutral 5" xfId="298"/>
    <cellStyle name="Neutral 6" xfId="299"/>
    <cellStyle name="Neutral 7" xfId="300"/>
    <cellStyle name="Neutral 8" xfId="301"/>
    <cellStyle name="Neutral 9" xfId="302"/>
    <cellStyle name="Neutral_10VSAFAS2,3p" xfId="303"/>
    <cellStyle name="Normal 10" xfId="304"/>
    <cellStyle name="Normal 10 10" xfId="305"/>
    <cellStyle name="Normal 10 10 2" xfId="306"/>
    <cellStyle name="Normal 10 10 2 2" xfId="307"/>
    <cellStyle name="Normal 10 10 2 3" xfId="308"/>
    <cellStyle name="Normal 10 10 3" xfId="309"/>
    <cellStyle name="Normal 10 10 4" xfId="310"/>
    <cellStyle name="Normal 10 11" xfId="311"/>
    <cellStyle name="Normal 10 11 2" xfId="312"/>
    <cellStyle name="Normal 10 11 3" xfId="313"/>
    <cellStyle name="Normal 10 12" xfId="314"/>
    <cellStyle name="Normal 10 12 2" xfId="315"/>
    <cellStyle name="Normal 10 12 3" xfId="316"/>
    <cellStyle name="Normal 10 13" xfId="317"/>
    <cellStyle name="Normal 10 14" xfId="318"/>
    <cellStyle name="Normal 10 15" xfId="319"/>
    <cellStyle name="Normal 10 2" xfId="320"/>
    <cellStyle name="Normal 10 2 2" xfId="321"/>
    <cellStyle name="Normal 10 2 2 2" xfId="322"/>
    <cellStyle name="Normal 10 2 2 3" xfId="323"/>
    <cellStyle name="Normal 10 2 3" xfId="324"/>
    <cellStyle name="Normal 10 2 4" xfId="325"/>
    <cellStyle name="Normal 10 3" xfId="326"/>
    <cellStyle name="Normal 10 3 2" xfId="327"/>
    <cellStyle name="Normal 10 3 2 2" xfId="328"/>
    <cellStyle name="Normal 10 3 2 3" xfId="329"/>
    <cellStyle name="Normal 10 3 3" xfId="330"/>
    <cellStyle name="Normal 10 3 4" xfId="331"/>
    <cellStyle name="Normal 10 4" xfId="332"/>
    <cellStyle name="Normal 10 4 2" xfId="333"/>
    <cellStyle name="Normal 10 4 2 2" xfId="334"/>
    <cellStyle name="Normal 10 4 2 3" xfId="335"/>
    <cellStyle name="Normal 10 4 3" xfId="336"/>
    <cellStyle name="Normal 10 4 4" xfId="337"/>
    <cellStyle name="Normal 10 5" xfId="338"/>
    <cellStyle name="Normal 10 5 2" xfId="339"/>
    <cellStyle name="Normal 10 5 2 2" xfId="340"/>
    <cellStyle name="Normal 10 5 2 3" xfId="341"/>
    <cellStyle name="Normal 10 5 3" xfId="342"/>
    <cellStyle name="Normal 10 5 4" xfId="343"/>
    <cellStyle name="Normal 10 6" xfId="344"/>
    <cellStyle name="Normal 10 6 2" xfId="345"/>
    <cellStyle name="Normal 10 6 2 2" xfId="346"/>
    <cellStyle name="Normal 10 6 2 3" xfId="347"/>
    <cellStyle name="Normal 10 6 3" xfId="348"/>
    <cellStyle name="Normal 10 6 4" xfId="349"/>
    <cellStyle name="Normal 10 7" xfId="350"/>
    <cellStyle name="Normal 10 7 2" xfId="351"/>
    <cellStyle name="Normal 10 7 2 2" xfId="352"/>
    <cellStyle name="Normal 10 7 2 3" xfId="353"/>
    <cellStyle name="Normal 10 7 3" xfId="354"/>
    <cellStyle name="Normal 10 7 4" xfId="355"/>
    <cellStyle name="Normal 10 8" xfId="356"/>
    <cellStyle name="Normal 10 8 2" xfId="357"/>
    <cellStyle name="Normal 10 8 2 2" xfId="358"/>
    <cellStyle name="Normal 10 8 2 3" xfId="359"/>
    <cellStyle name="Normal 10 8 3" xfId="360"/>
    <cellStyle name="Normal 10 8 4" xfId="361"/>
    <cellStyle name="Normal 10 9" xfId="362"/>
    <cellStyle name="Normal 10 9 2" xfId="363"/>
    <cellStyle name="Normal 10 9 2 2" xfId="364"/>
    <cellStyle name="Normal 10 9 2 3" xfId="365"/>
    <cellStyle name="Normal 10 9 3" xfId="366"/>
    <cellStyle name="Normal 10 9 4" xfId="367"/>
    <cellStyle name="Normal 11" xfId="368"/>
    <cellStyle name="Normal 11 10" xfId="369"/>
    <cellStyle name="Normal 11 10 2" xfId="370"/>
    <cellStyle name="Normal 11 11" xfId="371"/>
    <cellStyle name="Normal 11 12" xfId="372"/>
    <cellStyle name="Normal 11 2" xfId="373"/>
    <cellStyle name="Normal 11 2 2" xfId="374"/>
    <cellStyle name="Normal 11 3" xfId="375"/>
    <cellStyle name="Normal 11 3 2" xfId="376"/>
    <cellStyle name="Normal 11 4" xfId="377"/>
    <cellStyle name="Normal 11 4 2" xfId="378"/>
    <cellStyle name="Normal 11 5" xfId="379"/>
    <cellStyle name="Normal 11 5 2" xfId="380"/>
    <cellStyle name="Normal 11 6" xfId="381"/>
    <cellStyle name="Normal 11 6 2" xfId="382"/>
    <cellStyle name="Normal 11 7" xfId="383"/>
    <cellStyle name="Normal 11 7 2" xfId="384"/>
    <cellStyle name="Normal 11 8" xfId="385"/>
    <cellStyle name="Normal 11 8 2" xfId="386"/>
    <cellStyle name="Normal 11 9" xfId="387"/>
    <cellStyle name="Normal 11 9 2" xfId="388"/>
    <cellStyle name="Normal 12" xfId="389"/>
    <cellStyle name="Normal 12 2" xfId="390"/>
    <cellStyle name="Normal 12 3" xfId="391"/>
    <cellStyle name="Normal 12_Nepakeistos VSAFAS formos 2012 metams" xfId="392"/>
    <cellStyle name="Normal 13" xfId="393"/>
    <cellStyle name="Normal 13 2" xfId="394"/>
    <cellStyle name="Normal 13 2 2" xfId="395"/>
    <cellStyle name="Normal 13 2 3" xfId="396"/>
    <cellStyle name="Normal 13 3" xfId="397"/>
    <cellStyle name="Normal 13 3 2" xfId="398"/>
    <cellStyle name="Normal 13 3 3" xfId="399"/>
    <cellStyle name="Normal 13 4" xfId="400"/>
    <cellStyle name="Normal 13 5" xfId="401"/>
    <cellStyle name="Normal 14" xfId="402"/>
    <cellStyle name="Normal 14 2" xfId="403"/>
    <cellStyle name="Normal 14 2 2" xfId="404"/>
    <cellStyle name="Normal 14 2 3" xfId="405"/>
    <cellStyle name="Normal 14 3" xfId="406"/>
    <cellStyle name="Normal 14 3 2" xfId="407"/>
    <cellStyle name="Normal 14 3 3" xfId="408"/>
    <cellStyle name="Normal 14 4" xfId="409"/>
    <cellStyle name="Normal 14 5" xfId="410"/>
    <cellStyle name="Normal 15" xfId="411"/>
    <cellStyle name="Normal 15 2" xfId="412"/>
    <cellStyle name="Normal 15 2 2" xfId="413"/>
    <cellStyle name="Normal 15 2 3" xfId="414"/>
    <cellStyle name="Normal 15 3" xfId="415"/>
    <cellStyle name="Normal 15 3 2" xfId="416"/>
    <cellStyle name="Normal 15 3 3" xfId="417"/>
    <cellStyle name="Normal 15 4" xfId="418"/>
    <cellStyle name="Normal 15 5" xfId="419"/>
    <cellStyle name="Normal 16" xfId="420"/>
    <cellStyle name="Normal 16 10" xfId="421"/>
    <cellStyle name="Normal 16 10 2" xfId="422"/>
    <cellStyle name="Normal 16 10 2 2" xfId="423"/>
    <cellStyle name="Normal 16 10 2 3" xfId="424"/>
    <cellStyle name="Normal 16 10 3" xfId="425"/>
    <cellStyle name="Normal 16 10 4" xfId="426"/>
    <cellStyle name="Normal 16 11" xfId="427"/>
    <cellStyle name="Normal 16 11 2" xfId="428"/>
    <cellStyle name="Normal 16 11 3" xfId="429"/>
    <cellStyle name="Normal 16 11 4" xfId="430"/>
    <cellStyle name="Normal 16 12" xfId="431"/>
    <cellStyle name="Normal 16 12 2" xfId="432"/>
    <cellStyle name="Normal 16 12 3" xfId="433"/>
    <cellStyle name="Normal 16 13" xfId="434"/>
    <cellStyle name="Normal 16 13 10" xfId="435"/>
    <cellStyle name="Normal 16 13 11" xfId="436"/>
    <cellStyle name="Normal 16 13 12" xfId="437"/>
    <cellStyle name="Normal 16 13 2" xfId="438"/>
    <cellStyle name="Normal 16 13 2 2" xfId="439"/>
    <cellStyle name="Normal 16 13 2 2 2" xfId="440"/>
    <cellStyle name="Normal 16 13 2 2 3" xfId="441"/>
    <cellStyle name="Normal 16 13 2 2_VSAKIS-Tarpusavio operacijos-vidines operacijos-ketv-2010 11 15" xfId="442"/>
    <cellStyle name="Normal 16 13 2 3" xfId="443"/>
    <cellStyle name="Normal 16 13 2 4" xfId="444"/>
    <cellStyle name="Normal 16 13 2_VSAKIS-Tarpusavio operacijos-vidines operacijos-ketv-2010 11 15" xfId="445"/>
    <cellStyle name="Normal 16 13 3" xfId="446"/>
    <cellStyle name="Normal 16 13 3 2" xfId="447"/>
    <cellStyle name="Normal 16 13 3 2 2" xfId="448"/>
    <cellStyle name="Normal 16 13 3 2 3" xfId="449"/>
    <cellStyle name="Normal 16 13 3 2_VSAKIS-Tarpusavio operacijos-vidines operacijos-ketv-2010 11 15" xfId="450"/>
    <cellStyle name="Normal 16 13 3 3" xfId="451"/>
    <cellStyle name="Normal 16 13 3 4" xfId="452"/>
    <cellStyle name="Normal 16 13 3_VSAKIS-Tarpusavio operacijos-vidines operacijos-ketv-2010 11 15" xfId="453"/>
    <cellStyle name="Normal 16 13 4" xfId="454"/>
    <cellStyle name="Normal 16 13 4 2" xfId="455"/>
    <cellStyle name="Normal 16 13 4 3" xfId="456"/>
    <cellStyle name="Normal 16 13 4_VSAKIS-Tarpusavio operacijos-vidines operacijos-ketv-2010 11 15" xfId="457"/>
    <cellStyle name="Normal 16 13 5" xfId="458"/>
    <cellStyle name="Normal 16 13 6" xfId="459"/>
    <cellStyle name="Normal 16 13 7" xfId="460"/>
    <cellStyle name="Normal 16 13 9" xfId="461"/>
    <cellStyle name="Normal 16 13_VSAKIS-Tarpusavio operacijos-vidines operacijos-ketv-2010 11 15" xfId="462"/>
    <cellStyle name="Normal 16 14" xfId="463"/>
    <cellStyle name="Normal 16 14 2" xfId="464"/>
    <cellStyle name="Normal 16 14 2 2" xfId="465"/>
    <cellStyle name="Normal 16 14 2 3" xfId="466"/>
    <cellStyle name="Normal 16 14 2_VSAKIS-Tarpusavio operacijos-vidines operacijos-ketv-2010 11 15" xfId="467"/>
    <cellStyle name="Normal 16 14 3" xfId="468"/>
    <cellStyle name="Normal 16 14 4" xfId="469"/>
    <cellStyle name="Normal 16 14_VSAKIS-Tarpusavio operacijos-vidines operacijos-ketv-2010 11 15" xfId="470"/>
    <cellStyle name="Normal 16 15" xfId="471"/>
    <cellStyle name="Normal 16 15 2" xfId="472"/>
    <cellStyle name="Normal 16 15 3" xfId="473"/>
    <cellStyle name="Normal 16 15_VSAKIS-Tarpusavio operacijos-vidines operacijos-ketv-2010 11 15" xfId="474"/>
    <cellStyle name="Normal 16 16" xfId="475"/>
    <cellStyle name="Normal 16 17" xfId="476"/>
    <cellStyle name="Normal 16 18" xfId="477"/>
    <cellStyle name="Normal 16 2" xfId="478"/>
    <cellStyle name="Normal 16 2 2" xfId="479"/>
    <cellStyle name="Normal 16 2 2 2" xfId="480"/>
    <cellStyle name="Normal 16 2 2 3" xfId="481"/>
    <cellStyle name="Normal 16 2 3" xfId="482"/>
    <cellStyle name="Normal 16 2 3 2" xfId="483"/>
    <cellStyle name="Normal 16 2 3 3" xfId="484"/>
    <cellStyle name="Normal 16 2 4" xfId="485"/>
    <cellStyle name="Normal 16 2 5" xfId="486"/>
    <cellStyle name="Normal 16 3" xfId="487"/>
    <cellStyle name="Normal 16 3 2" xfId="488"/>
    <cellStyle name="Normal 16 3 2 2" xfId="489"/>
    <cellStyle name="Normal 16 3 2 3" xfId="490"/>
    <cellStyle name="Normal 16 3 3" xfId="491"/>
    <cellStyle name="Normal 16 3 4" xfId="492"/>
    <cellStyle name="Normal 16 4" xfId="493"/>
    <cellStyle name="Normal 16 4 2" xfId="494"/>
    <cellStyle name="Normal 16 4 2 2" xfId="495"/>
    <cellStyle name="Normal 16 4 2 3" xfId="496"/>
    <cellStyle name="Normal 16 4 3" xfId="497"/>
    <cellStyle name="Normal 16 4 4" xfId="498"/>
    <cellStyle name="Normal 16 5" xfId="499"/>
    <cellStyle name="Normal 16 5 2" xfId="500"/>
    <cellStyle name="Normal 16 5 2 2" xfId="501"/>
    <cellStyle name="Normal 16 5 2 3" xfId="502"/>
    <cellStyle name="Normal 16 5 3" xfId="503"/>
    <cellStyle name="Normal 16 5 4" xfId="504"/>
    <cellStyle name="Normal 16 6" xfId="505"/>
    <cellStyle name="Normal 16 6 2" xfId="506"/>
    <cellStyle name="Normal 16 6 2 2" xfId="507"/>
    <cellStyle name="Normal 16 6 2 3" xfId="508"/>
    <cellStyle name="Normal 16 6 3" xfId="509"/>
    <cellStyle name="Normal 16 6 4" xfId="510"/>
    <cellStyle name="Normal 16 7" xfId="511"/>
    <cellStyle name="Normal 16 7 2" xfId="512"/>
    <cellStyle name="Normal 16 7 2 2" xfId="513"/>
    <cellStyle name="Normal 16 7 2 3" xfId="514"/>
    <cellStyle name="Normal 16 7 3" xfId="515"/>
    <cellStyle name="Normal 16 7 4" xfId="516"/>
    <cellStyle name="Normal 16 7 5" xfId="517"/>
    <cellStyle name="Normal 16 7 6" xfId="518"/>
    <cellStyle name="Normal 16 7_VSAKIS-Tarpusavio operacijos-2010 11 12" xfId="519"/>
    <cellStyle name="Normal 16 8" xfId="520"/>
    <cellStyle name="Normal 16 8 2" xfId="521"/>
    <cellStyle name="Normal 16 8 2 2" xfId="522"/>
    <cellStyle name="Normal 16 8 2 3" xfId="523"/>
    <cellStyle name="Normal 16 8 3" xfId="524"/>
    <cellStyle name="Normal 16 8 4" xfId="525"/>
    <cellStyle name="Normal 16 9" xfId="526"/>
    <cellStyle name="Normal 16 9 2" xfId="527"/>
    <cellStyle name="Normal 16 9 2 2" xfId="528"/>
    <cellStyle name="Normal 16 9 2 3" xfId="529"/>
    <cellStyle name="Normal 16 9 3" xfId="530"/>
    <cellStyle name="Normal 16 9 4" xfId="531"/>
    <cellStyle name="Normal 17" xfId="532"/>
    <cellStyle name="Normal 17 10" xfId="533"/>
    <cellStyle name="Normal 17 10 2" xfId="534"/>
    <cellStyle name="Normal 17 10 2 2" xfId="535"/>
    <cellStyle name="Normal 17 10 2 3" xfId="536"/>
    <cellStyle name="Normal 17 10 3" xfId="537"/>
    <cellStyle name="Normal 17 10 7" xfId="538"/>
    <cellStyle name="Normal 17 11" xfId="539"/>
    <cellStyle name="Normal 17 11 2" xfId="540"/>
    <cellStyle name="Normal 17 11 3" xfId="541"/>
    <cellStyle name="Normal 17 11 4" xfId="542"/>
    <cellStyle name="Normal 17 11 5" xfId="543"/>
    <cellStyle name="Normal 17 11 6" xfId="544"/>
    <cellStyle name="Normal 17 11_VSAKIS-Tarpusavio operacijos-2010 11 12" xfId="545"/>
    <cellStyle name="Normal 17 12" xfId="546"/>
    <cellStyle name="Normal 17 12 2" xfId="547"/>
    <cellStyle name="Normal 17 12 3" xfId="548"/>
    <cellStyle name="Normal 17 13" xfId="549"/>
    <cellStyle name="Normal 17 13 2" xfId="550"/>
    <cellStyle name="Normal 17 13 3" xfId="551"/>
    <cellStyle name="Normal 17 14" xfId="552"/>
    <cellStyle name="Normal 17 2" xfId="553"/>
    <cellStyle name="Normal 17 2 2" xfId="554"/>
    <cellStyle name="Normal 17 2 2 2" xfId="555"/>
    <cellStyle name="Normal 17 2 2 3" xfId="556"/>
    <cellStyle name="Normal 17 2 3" xfId="557"/>
    <cellStyle name="Normal 17 2 4" xfId="558"/>
    <cellStyle name="Normal 17 3" xfId="559"/>
    <cellStyle name="Normal 17 3 2" xfId="560"/>
    <cellStyle name="Normal 17 3 2 2" xfId="561"/>
    <cellStyle name="Normal 17 3 2 3" xfId="562"/>
    <cellStyle name="Normal 17 3 3" xfId="563"/>
    <cellStyle name="Normal 17 3 4" xfId="564"/>
    <cellStyle name="Normal 17 4" xfId="565"/>
    <cellStyle name="Normal 17 4 2" xfId="566"/>
    <cellStyle name="Normal 17 4 2 2" xfId="567"/>
    <cellStyle name="Normal 17 4 2 3" xfId="568"/>
    <cellStyle name="Normal 17 4 3" xfId="569"/>
    <cellStyle name="Normal 17 4 4" xfId="570"/>
    <cellStyle name="Normal 17 5" xfId="571"/>
    <cellStyle name="Normal 17 5 2" xfId="572"/>
    <cellStyle name="Normal 17 5 2 2" xfId="573"/>
    <cellStyle name="Normal 17 5 2 3" xfId="574"/>
    <cellStyle name="Normal 17 5 3" xfId="575"/>
    <cellStyle name="Normal 17 5 4" xfId="576"/>
    <cellStyle name="Normal 17 6" xfId="577"/>
    <cellStyle name="Normal 17 6 2" xfId="578"/>
    <cellStyle name="Normal 17 6 2 2" xfId="579"/>
    <cellStyle name="Normal 17 6 2 3" xfId="580"/>
    <cellStyle name="Normal 17 6 3" xfId="581"/>
    <cellStyle name="Normal 17 6 4" xfId="582"/>
    <cellStyle name="Normal 17 7" xfId="583"/>
    <cellStyle name="Normal 17 7 2" xfId="584"/>
    <cellStyle name="Normal 17 7 2 2" xfId="585"/>
    <cellStyle name="Normal 17 7 2 3" xfId="586"/>
    <cellStyle name="Normal 17 7 3" xfId="587"/>
    <cellStyle name="Normal 17 7 4" xfId="588"/>
    <cellStyle name="Normal 17 8" xfId="589"/>
    <cellStyle name="Normal 17 8 2" xfId="590"/>
    <cellStyle name="Normal 17 8 2 2" xfId="591"/>
    <cellStyle name="Normal 17 8 2 3" xfId="592"/>
    <cellStyle name="Normal 17 8 3" xfId="593"/>
    <cellStyle name="Normal 17 8 4" xfId="594"/>
    <cellStyle name="Normal 17 9" xfId="595"/>
    <cellStyle name="Normal 17 9 2" xfId="596"/>
    <cellStyle name="Normal 17 9 2 2" xfId="597"/>
    <cellStyle name="Normal 17 9 2 3" xfId="598"/>
    <cellStyle name="Normal 17 9 3" xfId="599"/>
    <cellStyle name="Normal 17 9 4" xfId="600"/>
    <cellStyle name="Normal 18" xfId="601"/>
    <cellStyle name="Normal 18 2" xfId="602"/>
    <cellStyle name="Normal 18 2 2" xfId="603"/>
    <cellStyle name="Normal 18 2 3" xfId="604"/>
    <cellStyle name="Normal 18 3" xfId="605"/>
    <cellStyle name="Normal 18 3 2" xfId="606"/>
    <cellStyle name="Normal 18 3 2 2" xfId="607"/>
    <cellStyle name="Normal 18 3 2 2 2" xfId="608"/>
    <cellStyle name="Normal 18 3 2 2 3" xfId="609"/>
    <cellStyle name="Normal 18 3 2 2_VSAKIS-Tarpusavio operacijos-vidines operacijos-ketv-2010 11 15" xfId="610"/>
    <cellStyle name="Normal 18 3 2 3" xfId="611"/>
    <cellStyle name="Normal 18 3 2 4" xfId="612"/>
    <cellStyle name="Normal 18 3 2_VSAKIS-Tarpusavio operacijos-vidines operacijos-ketv-2010 11 15" xfId="613"/>
    <cellStyle name="Normal 18 3 3" xfId="614"/>
    <cellStyle name="Normal 18 3 3 2" xfId="615"/>
    <cellStyle name="Normal 18 3 3 2 2" xfId="616"/>
    <cellStyle name="Normal 18 3 3 2 3" xfId="617"/>
    <cellStyle name="Normal 18 3 3 2_VSAKIS-Tarpusavio operacijos-vidines operacijos-ketv-2010 11 15" xfId="618"/>
    <cellStyle name="Normal 18 3 3 3" xfId="619"/>
    <cellStyle name="Normal 18 3 3 4" xfId="620"/>
    <cellStyle name="Normal 18 3 3_VSAKIS-Tarpusavio operacijos-vidines operacijos-ketv-2010 11 15" xfId="621"/>
    <cellStyle name="Normal 18 3 4" xfId="622"/>
    <cellStyle name="Normal 18 3 4 2" xfId="623"/>
    <cellStyle name="Normal 18 3 4 3" xfId="624"/>
    <cellStyle name="Normal 18 3 4_VSAKIS-Tarpusavio operacijos-vidines operacijos-ketv-2010 11 15" xfId="625"/>
    <cellStyle name="Normal 18 3 5" xfId="626"/>
    <cellStyle name="Normal 18 3 6" xfId="627"/>
    <cellStyle name="Normal 18 3_VSAKIS-Tarpusavio operacijos-vidines operacijos-ketv-2010 11 15" xfId="628"/>
    <cellStyle name="Normal 18 4" xfId="629"/>
    <cellStyle name="Normal 18 4 2" xfId="630"/>
    <cellStyle name="Normal 18 4 2 2" xfId="631"/>
    <cellStyle name="Normal 18 4 2 3" xfId="632"/>
    <cellStyle name="Normal 18 4 2_VSAKIS-Tarpusavio operacijos-vidines operacijos-ketv-2010 11 15" xfId="633"/>
    <cellStyle name="Normal 18 4 3" xfId="634"/>
    <cellStyle name="Normal 18 4 4" xfId="635"/>
    <cellStyle name="Normal 18 4_VSAKIS-Tarpusavio operacijos-vidines operacijos-ketv-2010 11 15" xfId="636"/>
    <cellStyle name="Normal 18 5" xfId="637"/>
    <cellStyle name="Normal 18 5 2" xfId="638"/>
    <cellStyle name="Normal 18 5 3" xfId="639"/>
    <cellStyle name="Normal 18 5_VSAKIS-Tarpusavio operacijos-vidines operacijos-ketv-2010 11 15" xfId="640"/>
    <cellStyle name="Normal 18 6" xfId="641"/>
    <cellStyle name="Normal 18 7" xfId="642"/>
    <cellStyle name="Normal 18 8" xfId="643"/>
    <cellStyle name="Normal 19" xfId="644"/>
    <cellStyle name="Normal 19 10" xfId="645"/>
    <cellStyle name="Normal 19 2" xfId="646"/>
    <cellStyle name="Normal 19 2 2" xfId="647"/>
    <cellStyle name="Normal 19 2 3" xfId="648"/>
    <cellStyle name="Normal 19 2 6" xfId="649"/>
    <cellStyle name="Normal 19 2_VSAKIS-Tarpusavio operacijos-2010 11 12" xfId="650"/>
    <cellStyle name="Normal 19 3" xfId="651"/>
    <cellStyle name="Normal 19 3 2" xfId="652"/>
    <cellStyle name="Normal 19 3 2 2" xfId="653"/>
    <cellStyle name="Normal 19 3 2 2 2" xfId="654"/>
    <cellStyle name="Normal 19 3 2 2 3" xfId="655"/>
    <cellStyle name="Normal 19 3 2 2_VSAKIS-Tarpusavio operacijos-vidines operacijos-ketv-2010 11 15" xfId="656"/>
    <cellStyle name="Normal 19 3 2 3" xfId="657"/>
    <cellStyle name="Normal 19 3 2 4" xfId="658"/>
    <cellStyle name="Normal 19 3 2_VSAKIS-Tarpusavio operacijos-vidines operacijos-ketv-2010 11 15" xfId="659"/>
    <cellStyle name="Normal 19 3 3" xfId="660"/>
    <cellStyle name="Normal 19 3 3 2" xfId="661"/>
    <cellStyle name="Normal 19 3 3 2 2" xfId="662"/>
    <cellStyle name="Normal 19 3 3 2 3" xfId="663"/>
    <cellStyle name="Normal 19 3 3 2_VSAKIS-Tarpusavio operacijos-vidines operacijos-ketv-2010 11 15" xfId="664"/>
    <cellStyle name="Normal 19 3 3 3" xfId="665"/>
    <cellStyle name="Normal 19 3 3 4" xfId="666"/>
    <cellStyle name="Normal 19 3 3_VSAKIS-Tarpusavio operacijos-vidines operacijos-ketv-2010 11 15" xfId="667"/>
    <cellStyle name="Normal 19 3 4" xfId="668"/>
    <cellStyle name="Normal 19 3 4 2" xfId="669"/>
    <cellStyle name="Normal 19 3 4 3" xfId="670"/>
    <cellStyle name="Normal 19 3 4_VSAKIS-Tarpusavio operacijos-vidines operacijos-ketv-2010 11 15" xfId="671"/>
    <cellStyle name="Normal 19 3 5" xfId="672"/>
    <cellStyle name="Normal 19 3 6" xfId="673"/>
    <cellStyle name="Normal 19 3 7" xfId="674"/>
    <cellStyle name="Normal 19 3 7 2" xfId="675"/>
    <cellStyle name="Normal 19 3 8" xfId="676"/>
    <cellStyle name="Normal 19 3_VSAKIS-Tarpusavio operacijos-vidines operacijos-ketv-2010 11 15" xfId="677"/>
    <cellStyle name="Normal 19 4" xfId="678"/>
    <cellStyle name="Normal 19 4 2" xfId="679"/>
    <cellStyle name="Normal 19 4 2 2" xfId="680"/>
    <cellStyle name="Normal 19 4 2 3" xfId="681"/>
    <cellStyle name="Normal 19 4 2_VSAKIS-Tarpusavio operacijos-vidines operacijos-ketv-2010 11 15" xfId="682"/>
    <cellStyle name="Normal 19 4 3" xfId="683"/>
    <cellStyle name="Normal 19 4 4" xfId="684"/>
    <cellStyle name="Normal 19 4_VSAKIS-Tarpusavio operacijos-vidines operacijos-ketv-2010 11 15" xfId="685"/>
    <cellStyle name="Normal 19 5" xfId="686"/>
    <cellStyle name="Normal 19 5 2" xfId="687"/>
    <cellStyle name="Normal 19 5 3" xfId="688"/>
    <cellStyle name="Normal 19 5_VSAKIS-Tarpusavio operacijos-vidines operacijos-ketv-2010 11 15" xfId="689"/>
    <cellStyle name="Normal 19 6" xfId="690"/>
    <cellStyle name="Normal 19 7" xfId="691"/>
    <cellStyle name="Normal 19 8" xfId="692"/>
    <cellStyle name="Normal 19 9" xfId="693"/>
    <cellStyle name="Normal 19_VSAKIS-Tarpusavio operacijos-2010 11 12" xfId="694"/>
    <cellStyle name="Normal 2" xfId="695"/>
    <cellStyle name="Normal 2 10" xfId="696"/>
    <cellStyle name="Normal 2 11" xfId="697"/>
    <cellStyle name="Normal 2 2" xfId="698"/>
    <cellStyle name="Normal 2 2 2" xfId="699"/>
    <cellStyle name="Normal 2 2 2 2" xfId="700"/>
    <cellStyle name="Normal 2 2 2 2 2" xfId="701"/>
    <cellStyle name="Normal 2 2 2 2 3" xfId="702"/>
    <cellStyle name="Normal 2 2 2 3" xfId="703"/>
    <cellStyle name="Normal 2 2 2 4" xfId="704"/>
    <cellStyle name="Normal 2 2 2 41" xfId="705"/>
    <cellStyle name="Normal 2 2 2 5" xfId="706"/>
    <cellStyle name="Normal 2 2 2 6" xfId="707"/>
    <cellStyle name="Normal 2 2 2 7" xfId="708"/>
    <cellStyle name="Normal 2 2 2_VSAKIS-Tarpusavio operacijos-2010 11 12" xfId="709"/>
    <cellStyle name="Normal 2 2 3" xfId="710"/>
    <cellStyle name="Normal 2 2 3 2" xfId="711"/>
    <cellStyle name="Normal 2 2 3 3" xfId="712"/>
    <cellStyle name="Normal 2 2 4" xfId="713"/>
    <cellStyle name="Normal 2 2_VSAKIS-Tarpusavio operacijos-2010 11 12" xfId="714"/>
    <cellStyle name="Normal 2 3" xfId="715"/>
    <cellStyle name="Normal 2 3 2" xfId="716"/>
    <cellStyle name="Normal 2 3 2 2" xfId="717"/>
    <cellStyle name="Normal 2 3 2 3" xfId="718"/>
    <cellStyle name="Normal 2 3 3" xfId="719"/>
    <cellStyle name="Normal 2 3 3 2" xfId="720"/>
    <cellStyle name="Normal 2 3 3 3" xfId="721"/>
    <cellStyle name="Normal 2 3 4" xfId="722"/>
    <cellStyle name="Normal 2 3 5" xfId="723"/>
    <cellStyle name="Normal 2 3 6" xfId="724"/>
    <cellStyle name="Normal 2 3 7" xfId="725"/>
    <cellStyle name="Normal 2 4" xfId="726"/>
    <cellStyle name="Normal 2 5" xfId="727"/>
    <cellStyle name="Normal 2 5 2" xfId="728"/>
    <cellStyle name="Normal 2 5 2 2" xfId="729"/>
    <cellStyle name="Normal 2 5 2 2 2" xfId="730"/>
    <cellStyle name="Normal 2 5 2 2 3" xfId="731"/>
    <cellStyle name="Normal 2 5 2 2_VSAKIS-Tarpusavio operacijos-vidines operacijos-ketv-2010 11 15" xfId="732"/>
    <cellStyle name="Normal 2 5 2 3" xfId="733"/>
    <cellStyle name="Normal 2 5 2 4" xfId="734"/>
    <cellStyle name="Normal 2 5 2_VSAKIS-Tarpusavio operacijos-vidines operacijos-ketv-2010 11 15" xfId="735"/>
    <cellStyle name="Normal 2 5 3" xfId="736"/>
    <cellStyle name="Normal 2 5 3 2" xfId="737"/>
    <cellStyle name="Normal 2 5 3 2 2" xfId="738"/>
    <cellStyle name="Normal 2 5 3 2 3" xfId="739"/>
    <cellStyle name="Normal 2 5 3 2_VSAKIS-Tarpusavio operacijos-vidines operacijos-ketv-2010 11 15" xfId="740"/>
    <cellStyle name="Normal 2 5 3 3" xfId="741"/>
    <cellStyle name="Normal 2 5 3 4" xfId="742"/>
    <cellStyle name="Normal 2 5 3_VSAKIS-Tarpusavio operacijos-vidines operacijos-ketv-2010 11 15" xfId="743"/>
    <cellStyle name="Normal 2 5 4" xfId="744"/>
    <cellStyle name="Normal 2 5 4 2" xfId="745"/>
    <cellStyle name="Normal 2 5 4 3" xfId="746"/>
    <cellStyle name="Normal 2 5 4_VSAKIS-Tarpusavio operacijos-vidines operacijos-ketv-2010 11 15" xfId="747"/>
    <cellStyle name="Normal 2 5 5" xfId="748"/>
    <cellStyle name="Normal 2 5 6" xfId="749"/>
    <cellStyle name="Normal 2 5 7" xfId="750"/>
    <cellStyle name="Normal 2 5_VSAKIS-Tarpusavio operacijos-vidines operacijos-ketv-2010 11 15" xfId="751"/>
    <cellStyle name="Normal 2 6" xfId="752"/>
    <cellStyle name="Normal 2 6 2" xfId="753"/>
    <cellStyle name="Normal 2 6 2 2" xfId="754"/>
    <cellStyle name="Normal 2 6 2 3" xfId="755"/>
    <cellStyle name="Normal 2 6 2_VSAKIS-Tarpusavio operacijos-vidines operacijos-ketv-2010 11 15" xfId="756"/>
    <cellStyle name="Normal 2 6 3" xfId="757"/>
    <cellStyle name="Normal 2 6 4" xfId="758"/>
    <cellStyle name="Normal 2 6_VSAKIS-Tarpusavio operacijos-vidines operacijos-ketv-2010 11 15" xfId="759"/>
    <cellStyle name="Normal 2 7" xfId="760"/>
    <cellStyle name="Normal 2 7 2" xfId="761"/>
    <cellStyle name="Normal 2 7 3" xfId="762"/>
    <cellStyle name="Normal 2 7_VSAKIS-Tarpusavio operacijos-vidines operacijos-ketv-2010 11 15" xfId="763"/>
    <cellStyle name="Normal 2 8" xfId="764"/>
    <cellStyle name="Normal 2 9" xfId="765"/>
    <cellStyle name="Normal 2 9 2" xfId="766"/>
    <cellStyle name="Normal 2_VSAKIS-Tarpusavio operacijos-2010 11 12" xfId="767"/>
    <cellStyle name="Normal 20" xfId="768"/>
    <cellStyle name="Normal 20 2" xfId="769"/>
    <cellStyle name="Normal 20 2 2" xfId="770"/>
    <cellStyle name="Normal 20 2 3" xfId="771"/>
    <cellStyle name="Normal 20 2 4" xfId="772"/>
    <cellStyle name="Normal 20 2_VSAKIS-Tarpusavio operacijos-2010 11 12" xfId="773"/>
    <cellStyle name="Normal 20 3" xfId="774"/>
    <cellStyle name="Normal 20 4" xfId="775"/>
    <cellStyle name="Normal 20 41" xfId="776"/>
    <cellStyle name="Normal 20 41 2" xfId="777"/>
    <cellStyle name="Normal 20 5" xfId="778"/>
    <cellStyle name="Normal 20 6" xfId="779"/>
    <cellStyle name="Normal 20_VSAKIS-Tarpusavio operacijos-2010 11 12" xfId="780"/>
    <cellStyle name="Normal 21" xfId="781"/>
    <cellStyle name="Normal 21 10" xfId="782"/>
    <cellStyle name="Normal 21 11" xfId="783"/>
    <cellStyle name="Normal 21 12" xfId="784"/>
    <cellStyle name="Normal 21 2" xfId="785"/>
    <cellStyle name="Normal 21 2 11" xfId="786"/>
    <cellStyle name="Normal 21 2 2" xfId="787"/>
    <cellStyle name="Normal 21 2 2 2" xfId="788"/>
    <cellStyle name="Normal 21 2 2 2 2" xfId="789"/>
    <cellStyle name="Normal 21 2 2 2 3" xfId="790"/>
    <cellStyle name="Normal 21 2 2 2_VSAKIS-Tarpusavio operacijos-vidines operacijos-ketv-2010 11 15" xfId="791"/>
    <cellStyle name="Normal 21 2 2 3" xfId="792"/>
    <cellStyle name="Normal 21 2 2 4" xfId="793"/>
    <cellStyle name="Normal 21 2 2 5" xfId="794"/>
    <cellStyle name="Normal 21 2 2 5 2" xfId="795"/>
    <cellStyle name="Normal 21 2 2 5 7" xfId="796"/>
    <cellStyle name="Normal 21 2 2 5_VSAKIS-Tarpusavio operacijos-vidines operacijos-ketv-2010 11 15" xfId="797"/>
    <cellStyle name="Normal 21 2 2_VSAKIS-Tarpusavio operacijos-vidines operacijos-ketv-2010 11 15" xfId="798"/>
    <cellStyle name="Normal 21 2 3" xfId="799"/>
    <cellStyle name="Normal 21 2 3 2" xfId="800"/>
    <cellStyle name="Normal 21 2 3 3" xfId="801"/>
    <cellStyle name="Normal 21 2 3_VSAKIS-Tarpusavio operacijos-vidines operacijos-ketv-2010 11 15" xfId="802"/>
    <cellStyle name="Normal 21 2 4" xfId="803"/>
    <cellStyle name="Normal 21 2 5" xfId="804"/>
    <cellStyle name="Normal 21 2 6" xfId="805"/>
    <cellStyle name="Normal 21 2 6 2" xfId="806"/>
    <cellStyle name="Normal 21 2 6_VSAKIS-Tarpusavio operacijos-vidines operacijos-ketv-2010 11 15" xfId="807"/>
    <cellStyle name="Normal 21 2_VSAKIS-Tarpusavio operacijos-vidines operacijos-ketv-2010 11 15" xfId="808"/>
    <cellStyle name="Normal 21 3" xfId="809"/>
    <cellStyle name="Normal 21 3 10" xfId="810"/>
    <cellStyle name="Normal 21 3 2" xfId="811"/>
    <cellStyle name="Normal 21 3 2 2" xfId="812"/>
    <cellStyle name="Normal 21 3 2 3" xfId="813"/>
    <cellStyle name="Normal 21 3 2_VSAKIS-Tarpusavio operacijos-vidines operacijos-ketv-2010 11 15" xfId="814"/>
    <cellStyle name="Normal 21 3 3" xfId="815"/>
    <cellStyle name="Normal 21 3 4" xfId="816"/>
    <cellStyle name="Normal 21 3 5" xfId="817"/>
    <cellStyle name="Normal 21 3_VSAKIS-Tarpusavio operacijos-vidines operacijos-ketv-2010 11 15" xfId="818"/>
    <cellStyle name="Normal 21 4" xfId="819"/>
    <cellStyle name="Normal 21 4 2" xfId="820"/>
    <cellStyle name="Normal 21 4 2 2" xfId="821"/>
    <cellStyle name="Normal 21 4 2 3" xfId="822"/>
    <cellStyle name="Normal 21 4 2_VSAKIS-Tarpusavio operacijos-vidines operacijos-ketv-2010 11 15" xfId="823"/>
    <cellStyle name="Normal 21 4 3" xfId="824"/>
    <cellStyle name="Normal 21 4 4" xfId="825"/>
    <cellStyle name="Normal 21 4_VSAKIS-Tarpusavio operacijos-vidines operacijos-ketv-2010 11 15" xfId="826"/>
    <cellStyle name="Normal 21 5" xfId="827"/>
    <cellStyle name="Normal 21 5 2" xfId="828"/>
    <cellStyle name="Normal 21 5 3" xfId="829"/>
    <cellStyle name="Normal 21 5 4" xfId="830"/>
    <cellStyle name="Normal 21 5 9" xfId="831"/>
    <cellStyle name="Normal 21 5_VSAKIS-Tarpusavio operacijos-vidines operacijos-ketv-2010 11 15" xfId="832"/>
    <cellStyle name="Normal 21 6" xfId="833"/>
    <cellStyle name="Normal 21 6 10" xfId="834"/>
    <cellStyle name="Normal 21 6 2" xfId="835"/>
    <cellStyle name="Normal 21 6 3" xfId="836"/>
    <cellStyle name="Normal 21 6 3 2" xfId="837"/>
    <cellStyle name="Normal 21 6 3_VSAKIS-Tarpusavio operacijos-vidines operacijos-ketv-2010 11 15" xfId="838"/>
    <cellStyle name="Normal 21 6 4" xfId="839"/>
    <cellStyle name="Normal 21 6 5" xfId="840"/>
    <cellStyle name="Normal 21 6 6" xfId="841"/>
    <cellStyle name="Normal 21 6_VSAKIS-Tarpusavio operacijos-vidines operacijos-ketv-2010 11 15" xfId="842"/>
    <cellStyle name="Normal 21 7" xfId="843"/>
    <cellStyle name="Normal 21 8" xfId="844"/>
    <cellStyle name="Normal 21 8 2" xfId="845"/>
    <cellStyle name="Normal 21 8 3" xfId="846"/>
    <cellStyle name="Normal 21 8_VSAKIS-Tarpusavio operacijos-vidines operacijos-ketv-2010 11 15" xfId="847"/>
    <cellStyle name="Normal 21 9" xfId="848"/>
    <cellStyle name="Normal 21_VSAKIS-Tarpusavio operacijos-2010 11 12" xfId="849"/>
    <cellStyle name="Normal 22" xfId="850"/>
    <cellStyle name="Normal 22 2" xfId="851"/>
    <cellStyle name="Normal 22 2 2" xfId="852"/>
    <cellStyle name="Normal 22 2 3" xfId="853"/>
    <cellStyle name="Normal 22 3" xfId="854"/>
    <cellStyle name="Normal 22_VSAKIS-D.A.2.4-PD-2priedas-2010 10 06-EY_ old" xfId="855"/>
    <cellStyle name="Normal 23" xfId="856"/>
    <cellStyle name="Normal 23 2" xfId="857"/>
    <cellStyle name="Normal 23 2 2" xfId="858"/>
    <cellStyle name="Normal 23 2 3" xfId="859"/>
    <cellStyle name="Normal 23 3" xfId="860"/>
    <cellStyle name="Normal 23 3 2" xfId="861"/>
    <cellStyle name="Normal 23 3 3" xfId="862"/>
    <cellStyle name="Normal 23 4" xfId="863"/>
    <cellStyle name="Normal 23 5" xfId="864"/>
    <cellStyle name="Normal 24" xfId="865"/>
    <cellStyle name="Normal 24 2" xfId="866"/>
    <cellStyle name="Normal 24 3" xfId="867"/>
    <cellStyle name="Normal 25" xfId="868"/>
    <cellStyle name="Normal 25 2" xfId="869"/>
    <cellStyle name="Normal 25_VSAKIS-Tarpusavio operacijos-vidines operacijos-ketv-2010 11 15" xfId="870"/>
    <cellStyle name="Normal 26" xfId="871"/>
    <cellStyle name="Normal 26 2" xfId="872"/>
    <cellStyle name="Normal 26 3" xfId="873"/>
    <cellStyle name="Normal 26 6" xfId="874"/>
    <cellStyle name="Normal 27" xfId="875"/>
    <cellStyle name="Normal 27 2" xfId="876"/>
    <cellStyle name="Normal 27 6" xfId="877"/>
    <cellStyle name="Normal 28" xfId="878"/>
    <cellStyle name="Normal 28 2" xfId="879"/>
    <cellStyle name="Normal 28 3" xfId="880"/>
    <cellStyle name="Normal 29" xfId="881"/>
    <cellStyle name="Normal 3" xfId="882"/>
    <cellStyle name="Normal 3 2" xfId="883"/>
    <cellStyle name="Normal 3 3" xfId="884"/>
    <cellStyle name="Normal 3 3 2" xfId="885"/>
    <cellStyle name="Normal 3 3 2 2" xfId="886"/>
    <cellStyle name="Normal 3 3 2 3" xfId="887"/>
    <cellStyle name="Normal 3 3 3" xfId="888"/>
    <cellStyle name="Normal 3 3 4" xfId="889"/>
    <cellStyle name="Normal 3 4" xfId="890"/>
    <cellStyle name="Normal 3 5" xfId="891"/>
    <cellStyle name="Normal 3 6" xfId="892"/>
    <cellStyle name="Normal 3 8" xfId="893"/>
    <cellStyle name="Normal 3_VSAKIS-Tarpusavio operacijos-2010 11 12" xfId="894"/>
    <cellStyle name="Normal 30" xfId="895"/>
    <cellStyle name="Normal 31" xfId="896"/>
    <cellStyle name="Normal 32" xfId="897"/>
    <cellStyle name="Normal 4" xfId="898"/>
    <cellStyle name="Normal 4 2" xfId="899"/>
    <cellStyle name="Normal 4 3" xfId="900"/>
    <cellStyle name="Normal 4 4" xfId="901"/>
    <cellStyle name="Normal 4 5" xfId="902"/>
    <cellStyle name="Normal 4 6" xfId="903"/>
    <cellStyle name="Normal 4_VSAKIS-Tarpusavio operacijos-2010 11 12" xfId="904"/>
    <cellStyle name="Normal 5" xfId="905"/>
    <cellStyle name="Normal 5 2" xfId="906"/>
    <cellStyle name="Normal 5 3" xfId="907"/>
    <cellStyle name="Normal 5 4" xfId="908"/>
    <cellStyle name="Normal 5 4 2" xfId="909"/>
    <cellStyle name="Normal 5 5" xfId="910"/>
    <cellStyle name="Normal 5 6" xfId="911"/>
    <cellStyle name="Normal 6" xfId="912"/>
    <cellStyle name="Normal 6 2" xfId="913"/>
    <cellStyle name="Normal 6 3" xfId="914"/>
    <cellStyle name="Normal 6 4" xfId="915"/>
    <cellStyle name="Normal 7" xfId="916"/>
    <cellStyle name="Normal 7 2" xfId="917"/>
    <cellStyle name="Normal 7 3" xfId="918"/>
    <cellStyle name="Normal 7 4" xfId="919"/>
    <cellStyle name="Normal 7 4 2" xfId="920"/>
    <cellStyle name="Normal 7 5" xfId="921"/>
    <cellStyle name="Normal 7 6" xfId="922"/>
    <cellStyle name="Normal 8" xfId="923"/>
    <cellStyle name="Normal 8 2" xfId="924"/>
    <cellStyle name="Normal 8 3" xfId="925"/>
    <cellStyle name="Normal 9" xfId="926"/>
    <cellStyle name="Normal 9 2" xfId="927"/>
    <cellStyle name="Normal 9 3" xfId="928"/>
    <cellStyle name="Normal_16VSAFAS" xfId="929"/>
    <cellStyle name="Normal_3_VSAFAS_priedai" xfId="1082"/>
    <cellStyle name="Normal_3VSAFASpp" xfId="930"/>
    <cellStyle name="Note" xfId="931"/>
    <cellStyle name="Note 10" xfId="932"/>
    <cellStyle name="Note 2" xfId="933"/>
    <cellStyle name="Note 2 2" xfId="934"/>
    <cellStyle name="Note 2 3" xfId="935"/>
    <cellStyle name="Note 3" xfId="936"/>
    <cellStyle name="Note 3 2" xfId="937"/>
    <cellStyle name="Note 3 3" xfId="938"/>
    <cellStyle name="Note 4" xfId="939"/>
    <cellStyle name="Note 4 2" xfId="940"/>
    <cellStyle name="Note 4 3" xfId="941"/>
    <cellStyle name="Note 5" xfId="942"/>
    <cellStyle name="Note 5 2" xfId="943"/>
    <cellStyle name="Note 5 3" xfId="944"/>
    <cellStyle name="Note 6" xfId="945"/>
    <cellStyle name="Note 6 2" xfId="946"/>
    <cellStyle name="Note 6 3" xfId="947"/>
    <cellStyle name="Note 7" xfId="948"/>
    <cellStyle name="Note 7 2" xfId="949"/>
    <cellStyle name="Note 7 3" xfId="950"/>
    <cellStyle name="Note 8" xfId="951"/>
    <cellStyle name="Note 8 2" xfId="952"/>
    <cellStyle name="Note 8 3" xfId="953"/>
    <cellStyle name="Note 9" xfId="954"/>
    <cellStyle name="Note 9 2" xfId="955"/>
    <cellStyle name="Note 9 3" xfId="956"/>
    <cellStyle name="Note_10VSAFAS2,3p" xfId="957"/>
    <cellStyle name="Output 2" xfId="958"/>
    <cellStyle name="Output 3" xfId="959"/>
    <cellStyle name="Output 4" xfId="960"/>
    <cellStyle name="Output 5" xfId="961"/>
    <cellStyle name="Output 6" xfId="962"/>
    <cellStyle name="Output 7" xfId="963"/>
    <cellStyle name="Output 8" xfId="964"/>
    <cellStyle name="Output 9" xfId="965"/>
    <cellStyle name="Paprastas" xfId="0" builtinId="0"/>
    <cellStyle name="SAPBEXaggData" xfId="966"/>
    <cellStyle name="SAPBEXaggData 2" xfId="967"/>
    <cellStyle name="SAPBEXaggDataEmph" xfId="968"/>
    <cellStyle name="SAPBEXaggItem" xfId="969"/>
    <cellStyle name="SAPBEXaggItem 2" xfId="970"/>
    <cellStyle name="SAPBEXaggItemX" xfId="971"/>
    <cellStyle name="SAPBEXchaText" xfId="972"/>
    <cellStyle name="SAPBEXchaText 2" xfId="973"/>
    <cellStyle name="SAPBEXexcBad7" xfId="974"/>
    <cellStyle name="SAPBEXexcBad7 2" xfId="975"/>
    <cellStyle name="SAPBEXexcBad8" xfId="976"/>
    <cellStyle name="SAPBEXexcBad8 2" xfId="977"/>
    <cellStyle name="SAPBEXexcBad9" xfId="978"/>
    <cellStyle name="SAPBEXexcBad9 2" xfId="979"/>
    <cellStyle name="SAPBEXexcCritical4" xfId="980"/>
    <cellStyle name="SAPBEXexcCritical4 2" xfId="981"/>
    <cellStyle name="SAPBEXexcCritical5" xfId="982"/>
    <cellStyle name="SAPBEXexcCritical5 2" xfId="983"/>
    <cellStyle name="SAPBEXexcCritical6" xfId="984"/>
    <cellStyle name="SAPBEXexcCritical6 2" xfId="985"/>
    <cellStyle name="SAPBEXexcGood1" xfId="986"/>
    <cellStyle name="SAPBEXexcGood1 2" xfId="987"/>
    <cellStyle name="SAPBEXexcGood2" xfId="988"/>
    <cellStyle name="SAPBEXexcGood2 2" xfId="989"/>
    <cellStyle name="SAPBEXexcGood3" xfId="990"/>
    <cellStyle name="SAPBEXexcGood3 2" xfId="991"/>
    <cellStyle name="SAPBEXfilterDrill" xfId="992"/>
    <cellStyle name="SAPBEXfilterDrill 2" xfId="993"/>
    <cellStyle name="SAPBEXfilterItem" xfId="994"/>
    <cellStyle name="SAPBEXfilterItem 2" xfId="995"/>
    <cellStyle name="SAPBEXfilterItem 2 2" xfId="996"/>
    <cellStyle name="SAPBEXfilterItem 2 3" xfId="997"/>
    <cellStyle name="SAPBEXfilterItem 3" xfId="998"/>
    <cellStyle name="SAPBEXfilterItem 4" xfId="999"/>
    <cellStyle name="SAPBEXfilterText" xfId="1000"/>
    <cellStyle name="SAPBEXfilterText 2" xfId="1001"/>
    <cellStyle name="SAPBEXfilterText 2 2" xfId="1002"/>
    <cellStyle name="SAPBEXfilterText 2 3" xfId="1003"/>
    <cellStyle name="SAPBEXfilterText 3" xfId="1004"/>
    <cellStyle name="SAPBEXfilterText 4" xfId="1005"/>
    <cellStyle name="SAPBEXformats" xfId="1006"/>
    <cellStyle name="SAPBEXformats 2" xfId="1007"/>
    <cellStyle name="SAPBEXheaderItem" xfId="1008"/>
    <cellStyle name="SAPBEXheaderItem 2" xfId="1009"/>
    <cellStyle name="SAPBEXheaderText" xfId="1010"/>
    <cellStyle name="SAPBEXheaderText 2" xfId="1011"/>
    <cellStyle name="SAPBEXHLevel0" xfId="1012"/>
    <cellStyle name="SAPBEXHLevel0 2" xfId="1013"/>
    <cellStyle name="SAPBEXHLevel0X" xfId="1014"/>
    <cellStyle name="SAPBEXHLevel0X 2" xfId="1015"/>
    <cellStyle name="SAPBEXHLevel0X 3" xfId="1016"/>
    <cellStyle name="SAPBEXHLevel1" xfId="1017"/>
    <cellStyle name="SAPBEXHLevel1 2" xfId="1018"/>
    <cellStyle name="SAPBEXHLevel1X" xfId="1019"/>
    <cellStyle name="SAPBEXHLevel1X 2" xfId="1020"/>
    <cellStyle name="SAPBEXHLevel1X 3" xfId="1021"/>
    <cellStyle name="SAPBEXHLevel2" xfId="1022"/>
    <cellStyle name="SAPBEXHLevel2 2" xfId="1023"/>
    <cellStyle name="SAPBEXHLevel2X" xfId="1024"/>
    <cellStyle name="SAPBEXHLevel2X 2" xfId="1025"/>
    <cellStyle name="SAPBEXHLevel2X 3" xfId="1026"/>
    <cellStyle name="SAPBEXHLevel3" xfId="1027"/>
    <cellStyle name="SAPBEXHLevel3 2" xfId="1028"/>
    <cellStyle name="SAPBEXHLevel3X" xfId="1029"/>
    <cellStyle name="SAPBEXHLevel3X 2" xfId="1030"/>
    <cellStyle name="SAPBEXHLevel3X 3" xfId="1031"/>
    <cellStyle name="SAPBEXinputData" xfId="1032"/>
    <cellStyle name="SAPBEXinputData 2" xfId="1033"/>
    <cellStyle name="SAPBEXinputData 3" xfId="1034"/>
    <cellStyle name="SAPBEXItemHeader" xfId="1035"/>
    <cellStyle name="SAPBEXresData" xfId="1036"/>
    <cellStyle name="SAPBEXresDataEmph" xfId="1037"/>
    <cellStyle name="SAPBEXresItem" xfId="1038"/>
    <cellStyle name="SAPBEXresItemX" xfId="1039"/>
    <cellStyle name="SAPBEXstdData" xfId="1040"/>
    <cellStyle name="SAPBEXstdData 2" xfId="1041"/>
    <cellStyle name="SAPBEXstdDataEmph" xfId="1042"/>
    <cellStyle name="SAPBEXstdItem" xfId="1043"/>
    <cellStyle name="SAPBEXstdItem 2" xfId="1044"/>
    <cellStyle name="SAPBEXstdItemX" xfId="1045"/>
    <cellStyle name="SAPBEXtitle" xfId="1046"/>
    <cellStyle name="SAPBEXunassignedItem" xfId="1047"/>
    <cellStyle name="SAPBEXunassignedItem 2" xfId="1048"/>
    <cellStyle name="SAPBEXundefined" xfId="1049"/>
    <cellStyle name="Sheet Title" xfId="1050"/>
    <cellStyle name="STYL1 - Style1" xfId="1051"/>
    <cellStyle name="STYL1 - Style1 2" xfId="1052"/>
    <cellStyle name="STYL1 - Style1 3" xfId="1053"/>
    <cellStyle name="Stilius 1" xfId="1054"/>
    <cellStyle name="Table Heading" xfId="1055"/>
    <cellStyle name="Total 2" xfId="1056"/>
    <cellStyle name="Total 2 2" xfId="1057"/>
    <cellStyle name="Total 3" xfId="1058"/>
    <cellStyle name="Total 3 2" xfId="1059"/>
    <cellStyle name="Total 4" xfId="1060"/>
    <cellStyle name="Total 4 2" xfId="1061"/>
    <cellStyle name="Total 5" xfId="1062"/>
    <cellStyle name="Total 5 2" xfId="1063"/>
    <cellStyle name="Total 6" xfId="1064"/>
    <cellStyle name="Total 6 2" xfId="1065"/>
    <cellStyle name="Total 7" xfId="1066"/>
    <cellStyle name="Total 7 2" xfId="1067"/>
    <cellStyle name="Total 8" xfId="1068"/>
    <cellStyle name="Total 8 2" xfId="1069"/>
    <cellStyle name="Total 9" xfId="1070"/>
    <cellStyle name="Total 9 2" xfId="1071"/>
    <cellStyle name="Valiuta 2" xfId="1081"/>
    <cellStyle name="Warning Text 2" xfId="1072"/>
    <cellStyle name="Warning Text 3" xfId="1073"/>
    <cellStyle name="Warning Text 4" xfId="1074"/>
    <cellStyle name="Warning Text 5" xfId="1075"/>
    <cellStyle name="Warning Text 6" xfId="1076"/>
    <cellStyle name="Warning Text 7" xfId="1077"/>
    <cellStyle name="Warning Text 8" xfId="1078"/>
    <cellStyle name="Warning Text 9" xfId="1079"/>
    <cellStyle name="Обычный_FAS_primary docs_MM_SD" xfId="108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tvilnmeyfp02\data\Clients\Lietuvos%20muitine\RAS\2008\FAS%20diegimas\Fieldwork\Analysis\Ataskaitu%20paketas\MD_FAS_Ataskaitu_paketas_2008%2001%2030%20-%20GZ.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ąrašas"/>
      <sheetName val="Table"/>
      <sheetName val="Vlist"/>
      <sheetName val="Grupės derinimui iki 10 15"/>
      <sheetName val="Audito ID detalūs"/>
      <sheetName val="Tarpinės sąskaitos"/>
      <sheetName val="Eliminavimo informacija"/>
      <sheetName val="Eliminavimo grupės"/>
      <sheetName val="Grupės derinimui"/>
      <sheetName val="D-E01-A-ZF"/>
      <sheetName val="D-E01-B-ZF"/>
      <sheetName val="D-E01-C-ZF"/>
      <sheetName val="D-E01-D-ZF"/>
      <sheetName val="D-E01-E-ZF"/>
      <sheetName val="D-E01-F-ZF"/>
      <sheetName val="D-E01-G-ZF"/>
      <sheetName val="D-E01-H-ZF"/>
      <sheetName val="D-E02-A-ZF"/>
      <sheetName val="D-E02-B-ZF"/>
      <sheetName val="D-E02-C-ZF"/>
      <sheetName val="D-E02-D-ZF"/>
      <sheetName val="D-E02-E-ZF"/>
      <sheetName val="D-E02-F-ZF"/>
      <sheetName val="D-E02-G-ZF"/>
      <sheetName val="D-E02-H-ZF"/>
      <sheetName val="D-E02-I-ZF"/>
      <sheetName val="D-E02-J-ZF"/>
      <sheetName val="D-E02-K-ZF"/>
      <sheetName val="D-E03-A-ZF"/>
      <sheetName val="D-E03-B-ZF"/>
      <sheetName val="D-E03-C-ZF"/>
      <sheetName val="D-E03-D-ZF"/>
      <sheetName val="D-E03-E-ZF"/>
      <sheetName val="D-E03-F-ZF"/>
      <sheetName val="D-E03-G-ZF"/>
      <sheetName val="D-E04-A-ZF"/>
      <sheetName val="D-E04-B-ZF"/>
      <sheetName val="D-E05-A-ZF"/>
      <sheetName val="D-E05-B-ZF"/>
      <sheetName val="D-E05-C-ZF"/>
      <sheetName val="D-E05-D-ZF"/>
      <sheetName val="D-E05-E-ZF"/>
      <sheetName val="D-E05-F-ZF"/>
      <sheetName val="Sąrašas iki 1015"/>
      <sheetName val="D-E06-A-ZF"/>
      <sheetName val="D-E06-B-ZF"/>
      <sheetName val="D-E06-C-ZF"/>
      <sheetName val="D-E06-D-ZF"/>
      <sheetName val="D-E06-E-ZF"/>
      <sheetName val="D-E06-F-ZF"/>
      <sheetName val="D-E07-A-ZF"/>
      <sheetName val="D-E07-B-ZF"/>
      <sheetName val="D-E08-A-ZF"/>
      <sheetName val="D-E08-B-ZF"/>
      <sheetName val="D-E08-C-ZF"/>
      <sheetName val="D-E08-D-ZF"/>
      <sheetName val="D-E09-A-ZF"/>
      <sheetName val="D-E09-B-ZF"/>
      <sheetName val="D-E09-C-ZF"/>
      <sheetName val="D-E09-D-ZF"/>
      <sheetName val="D-E09-E-ZF"/>
      <sheetName val="D-E09-F-ZF"/>
      <sheetName val="D-E09-G-ZF"/>
      <sheetName val="D-E09-H-ZF"/>
      <sheetName val="D-E10-A-ZF"/>
      <sheetName val="D-E10-B-ZF"/>
      <sheetName val="D-E10-C-ZF"/>
      <sheetName val="D-E10-D-ZF"/>
      <sheetName val="D-E10-E-ZF"/>
      <sheetName val="D-E10-F-ZF"/>
      <sheetName val="D-E10-G-ZF"/>
      <sheetName val="D-E10-H-ZF"/>
      <sheetName val="D-E10-I-ZF"/>
      <sheetName val="D-E10-J-ZF"/>
      <sheetName val="D-E10-K-ZF"/>
      <sheetName val="D-E10-L-ZF"/>
      <sheetName val="D-E11-A-ZF"/>
      <sheetName val="D-E11-B-ZF"/>
      <sheetName val="D-E11-C-ZF"/>
      <sheetName val="D-E11-D-ZF"/>
      <sheetName val="D-E11-E-ZF"/>
      <sheetName val="D-E11-F-ZF"/>
      <sheetName val="D-E12-A-ZF"/>
      <sheetName val="D-E12-B-ZF"/>
      <sheetName val="D-E12-C-ZF"/>
      <sheetName val="D-E12-D-ZF"/>
      <sheetName val="D-E12-E-ZF"/>
      <sheetName val="D-E12-F-ZF"/>
      <sheetName val="D-E13-A-ZF"/>
      <sheetName val="D-E13-B-ZF"/>
      <sheetName val="D-E13-C-ZF"/>
      <sheetName val="D-E14-A-ZF"/>
      <sheetName val="D-E14-B-ZF"/>
      <sheetName val="D-E14-C-ZF"/>
      <sheetName val="D-E15-A-ZF"/>
      <sheetName val="D-E15-B-ZF"/>
      <sheetName val="D-E15-C-ZF"/>
      <sheetName val="D-E15-D-ZF"/>
      <sheetName val="D-E15-E-ZF"/>
      <sheetName val="D-E15-F-ZF"/>
      <sheetName val="D-E16-A-ZF"/>
      <sheetName val="D-E16-B-ZF"/>
      <sheetName val="D-E16-C-ZF"/>
      <sheetName val="D-E16-D-ZF"/>
      <sheetName val="D-E16-E-ZF"/>
      <sheetName val="D-E16-F-ZF"/>
      <sheetName val="Audito ID"/>
      <sheetName val="Eliminavimo grupių sarašas"/>
      <sheetName val="Eliminavimo taisykles"/>
      <sheetName val="Sąrašas formų"/>
      <sheetName val="D-E24-A-PL"/>
      <sheetName val="D-E24-B-PL"/>
      <sheetName val="D-E24-C-PL"/>
      <sheetName val="D-E24-D-PL"/>
      <sheetName val="Eliminavimo taisyklės"/>
      <sheetName val="D-E27-A-ZF"/>
      <sheetName val="D-E28-A-ZF"/>
      <sheetName val="D-E29-A-ZF"/>
      <sheetName val="D-E30-A-ZF"/>
      <sheetName val="D-E30-B-ZF"/>
      <sheetName val="D-E31-A-ZF"/>
      <sheetName val="D-E33-A-ZF "/>
      <sheetName val="BExRepositorySheet"/>
      <sheetName val="Titulinis"/>
      <sheetName val="Perziuros"/>
      <sheetName val="Turinys"/>
      <sheetName val="Terminai"/>
      <sheetName val="Įvadas"/>
      <sheetName val="Reglamentuotos ataskaitos"/>
      <sheetName val="TUR-002"/>
      <sheetName val="TUR-017"/>
      <sheetName val="TUR-018"/>
      <sheetName val="MGS-004"/>
      <sheetName val="Veiklos ataskaitos"/>
      <sheetName val="A-FIP-001"/>
      <sheetName val="A-FIP-002"/>
      <sheetName val="A-FIP-003"/>
      <sheetName val="A-FIP-004"/>
      <sheetName val="A-FIP-005"/>
      <sheetName val="A-FIP-006"/>
      <sheetName val="A-FIP-007"/>
      <sheetName val="A-FIP-008"/>
      <sheetName val="A-PER-002"/>
      <sheetName val="A-PER-003"/>
      <sheetName val="A-PER-005"/>
      <sheetName val="A-PER-006"/>
      <sheetName val="A-PER-008"/>
      <sheetName val="A-PER-011"/>
      <sheetName val="A-PER-021"/>
      <sheetName val="A-PER-022"/>
      <sheetName val="A-PER-030"/>
      <sheetName val="A-PER-033"/>
      <sheetName val="A-TUR-001"/>
      <sheetName val="A-TUR-002"/>
      <sheetName val="A-TUR-003"/>
      <sheetName val="A-TUR-004"/>
      <sheetName val="A-TUR-005"/>
      <sheetName val="A-TUR-006"/>
      <sheetName val="A-TUR-007"/>
      <sheetName val="A-TUR-008"/>
      <sheetName val="A-TUR-009"/>
      <sheetName val="A-TUR-010"/>
      <sheetName val="A-TUR-011"/>
      <sheetName val="A-TUR-013"/>
      <sheetName val="A-TUR-012"/>
      <sheetName val="A-TUR-014"/>
      <sheetName val="A-TUR-016"/>
      <sheetName val="A-PIR-001"/>
      <sheetName val="A-PIR-002"/>
      <sheetName val="A-PIR-003"/>
      <sheetName val="A-PIR-004"/>
      <sheetName val="A-PIR-005"/>
      <sheetName val="A-PAR-001"/>
      <sheetName val="A-GMS-001"/>
      <sheetName val="A-GMS-002"/>
      <sheetName val="A-GMS-003"/>
      <sheetName val="A-GMS-004"/>
      <sheetName val="A-GMS-005"/>
      <sheetName val="A-GMS-006"/>
      <sheetName val="A-GMS-007"/>
      <sheetName val="A-GMS-008"/>
      <sheetName val="A-FIM-002"/>
      <sheetName val="A-FIM-003"/>
      <sheetName val="A-FIM-004"/>
      <sheetName val="A-BEA-005"/>
      <sheetName val="A-BEA-006"/>
      <sheetName val="A-BEA-007"/>
      <sheetName val="A-FVA-001"/>
      <sheetName val="Pirminiai dokumentai"/>
      <sheetName val="F-PER-037"/>
      <sheetName val="F-PER-041"/>
      <sheetName val="F-PER-042"/>
      <sheetName val="F-PER-046"/>
      <sheetName val="F-PER-049"/>
      <sheetName val="F-TUR-003"/>
      <sheetName val="F-TUR-006"/>
      <sheetName val="F-TUR-007"/>
      <sheetName val="F-TUR-008"/>
      <sheetName val="F-TUR-009"/>
      <sheetName val="F-TUR-012"/>
      <sheetName val="F-TUR-013"/>
      <sheetName val="F-TUR-016"/>
      <sheetName val="F-TUR-017"/>
      <sheetName val="F-TUR-018"/>
      <sheetName val="F-TUR-019"/>
      <sheetName val="F-TUR-20"/>
      <sheetName val="F-PIR-001"/>
      <sheetName val="F-PIR-002"/>
      <sheetName val="F-PIR-003"/>
      <sheetName val="F-PIR-004"/>
      <sheetName val="F-PIR-005"/>
      <sheetName val="F-PIR-006"/>
      <sheetName val="F-PIR-007"/>
      <sheetName val="F-PAR-001"/>
      <sheetName val="F-PAR-002"/>
      <sheetName val="F-PAR-003"/>
      <sheetName val="F-PAR-004"/>
      <sheetName val="F-MGS-001"/>
      <sheetName val="F-MGS-004"/>
      <sheetName val="F-MGS-005"/>
      <sheetName val="F-MGS-006"/>
      <sheetName val="F-MGS-007"/>
      <sheetName val="F-FIM-001"/>
      <sheetName val="F-FIM-002"/>
      <sheetName val="F-FIM-003"/>
      <sheetName val="F-BEA-001"/>
      <sheetName val="1 Priedas"/>
      <sheetName val="Graph"/>
      <sheetName val="Trumpiniai"/>
      <sheetName val="ABBY"/>
      <sheetName val="Kitos veiklos atask_pvz"/>
      <sheetName val="Pirminiai dok_pvz"/>
      <sheetName val="PL-01"/>
      <sheetName val="SF-01"/>
      <sheetName val="Reikalavimai"/>
      <sheetName val="Klausimynas"/>
      <sheetName val="1 Atsakomybės ženklas"/>
      <sheetName val="2 Kokybės pažymėjimas"/>
      <sheetName val="3 Įspaudavimas"/>
      <sheetName val="Darbinis lapas"/>
      <sheetName val="1 Daugiabučio bendrija"/>
      <sheetName val="2 Kaimo tur.sodyba"/>
      <sheetName val="3 Higienos norma stovykl."/>
      <sheetName val="4 Mokinių maitinimo aprasas"/>
      <sheetName val="5 Higienos norma ikimokyklinio"/>
      <sheetName val="6 Maisto higiena"/>
    </sheetNames>
    <sheetDataSet>
      <sheetData sheetId="0"/>
      <sheetData sheetId="1"/>
      <sheetData sheetId="2">
        <row r="2">
          <cell r="A2" t="str">
            <v>Ataskaitos kitoms įstaigoms</v>
          </cell>
        </row>
        <row r="3">
          <cell r="A3" t="str">
            <v>Biudžeto vykdymo ataskaitos</v>
          </cell>
        </row>
        <row r="4">
          <cell r="A4" t="str">
            <v>Finansinė atskaitomybė</v>
          </cell>
        </row>
        <row r="5">
          <cell r="A5" t="str">
            <v>Finansinės priežiūros ataskaitos</v>
          </cell>
        </row>
        <row r="6">
          <cell r="A6" t="str">
            <v>Mokestinės ataskaitos</v>
          </cell>
        </row>
        <row r="7">
          <cell r="A7" t="str">
            <v>Pirkimų ataskaitos</v>
          </cell>
        </row>
        <row r="8">
          <cell r="A8" t="str">
            <v>Pirminiai dokumentai</v>
          </cell>
        </row>
        <row r="9">
          <cell r="A9" t="str">
            <v>Sanglaudos fondo lėšų ataskaitos</v>
          </cell>
        </row>
        <row r="10">
          <cell r="A10" t="str">
            <v>Statistikos ataskaitos</v>
          </cell>
        </row>
        <row r="11">
          <cell r="A11" t="str">
            <v>Valstybinis socialinis draudimas</v>
          </cell>
        </row>
        <row r="12">
          <cell r="A12" t="str">
            <v>Veiklos ataskaitos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sheetData sheetId="240" refreshError="1"/>
      <sheetData sheetId="241" refreshError="1"/>
      <sheetData sheetId="242" refreshError="1"/>
      <sheetData sheetId="243" refreshError="1"/>
      <sheetData sheetId="244" refreshError="1"/>
      <sheetData sheetId="24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itulinis"/>
      <sheetName val="Perziuros"/>
      <sheetName val="Trumpiniai"/>
      <sheetName val="Įvadas"/>
      <sheetName val="TA reglamentuotos atask_1 dalis"/>
      <sheetName val="TA reglamentuotos atask_2 dalis"/>
      <sheetName val="Kitos veiklos atask_1 dalis"/>
      <sheetName val="Kitos veiklos atask_2 dalis"/>
      <sheetName val="Pirminiai dok_1 dalis"/>
      <sheetName val="Pirminiai dok_2 dalis"/>
      <sheetName val="DU-01 (dokumento forma)"/>
      <sheetName val="Sheet1"/>
      <sheetName val="TA_reglamentuotos_atask_1_dalis"/>
      <sheetName val="TA_reglamentuotos_atask_2_dalis"/>
      <sheetName val="Kitos_veiklos_atask_1_dalis"/>
      <sheetName val="Kitos_veiklos_atask_2_dalis"/>
      <sheetName val="Pirminiai_dok_1_dalis"/>
      <sheetName val="Pirminiai_dok_2_dalis"/>
      <sheetName val="DU-01_(dokumento_for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A2" t="str">
            <v>Pavyzdinė</v>
          </cell>
        </row>
        <row r="3">
          <cell r="A3" t="str">
            <v>Gauta</v>
          </cell>
        </row>
        <row r="4">
          <cell r="A4" t="str">
            <v>Derinimui</v>
          </cell>
        </row>
        <row r="5">
          <cell r="A5" t="str">
            <v>Patvirtinta</v>
          </cell>
        </row>
      </sheetData>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E106"/>
  <sheetViews>
    <sheetView tabSelected="1" workbookViewId="0"/>
  </sheetViews>
  <sheetFormatPr defaultRowHeight="12.75"/>
  <cols>
    <col min="1" max="1" width="6.85546875" customWidth="1"/>
    <col min="2" max="2" width="3.28515625" customWidth="1"/>
    <col min="3" max="3" width="3.42578125" customWidth="1"/>
    <col min="4" max="4" width="43.7109375" customWidth="1"/>
    <col min="5" max="5" width="7.85546875" customWidth="1"/>
    <col min="6" max="6" width="11.140625" customWidth="1"/>
    <col min="7" max="7" width="12.5703125" customWidth="1"/>
    <col min="9" max="13" width="9.140625" style="260"/>
    <col min="14" max="14" width="9.7109375" style="260" customWidth="1"/>
    <col min="15" max="15" width="10.28515625" style="260" customWidth="1"/>
    <col min="16" max="31" width="9.140625" style="260"/>
  </cols>
  <sheetData>
    <row r="1" spans="1:8">
      <c r="A1" s="10"/>
      <c r="B1" s="11"/>
      <c r="C1" s="11"/>
      <c r="D1" s="11"/>
      <c r="E1" s="12"/>
      <c r="F1" s="139"/>
      <c r="G1" s="139"/>
      <c r="H1" s="214"/>
    </row>
    <row r="2" spans="1:8">
      <c r="A2" s="13"/>
      <c r="B2" s="14"/>
      <c r="C2" s="14"/>
      <c r="D2" s="14"/>
      <c r="E2" s="571" t="s">
        <v>41</v>
      </c>
      <c r="F2" s="572"/>
      <c r="G2" s="572"/>
      <c r="H2" s="214"/>
    </row>
    <row r="3" spans="1:8">
      <c r="A3" s="13"/>
      <c r="B3" s="14"/>
      <c r="C3" s="14"/>
      <c r="D3" s="14"/>
      <c r="E3" s="573" t="s">
        <v>42</v>
      </c>
      <c r="F3" s="574"/>
      <c r="G3" s="574"/>
      <c r="H3" s="214"/>
    </row>
    <row r="4" spans="1:8">
      <c r="A4" s="13"/>
      <c r="B4" s="14"/>
      <c r="C4" s="14"/>
      <c r="D4" s="14"/>
      <c r="E4" s="11"/>
      <c r="F4" s="140"/>
      <c r="G4" s="140"/>
      <c r="H4" s="214"/>
    </row>
    <row r="5" spans="1:8">
      <c r="A5" s="575" t="s">
        <v>43</v>
      </c>
      <c r="B5" s="576"/>
      <c r="C5" s="576"/>
      <c r="D5" s="576"/>
      <c r="E5" s="576"/>
      <c r="F5" s="577"/>
      <c r="G5" s="577"/>
      <c r="H5" s="214"/>
    </row>
    <row r="6" spans="1:8">
      <c r="A6" s="578"/>
      <c r="B6" s="578"/>
      <c r="C6" s="578"/>
      <c r="D6" s="578"/>
      <c r="E6" s="578"/>
      <c r="F6" s="578"/>
      <c r="G6" s="578"/>
      <c r="H6" s="214"/>
    </row>
    <row r="7" spans="1:8">
      <c r="A7" s="579" t="s">
        <v>257</v>
      </c>
      <c r="B7" s="580"/>
      <c r="C7" s="580"/>
      <c r="D7" s="580"/>
      <c r="E7" s="580"/>
      <c r="F7" s="581"/>
      <c r="G7" s="581"/>
      <c r="H7" s="214"/>
    </row>
    <row r="8" spans="1:8">
      <c r="A8" s="582" t="s">
        <v>166</v>
      </c>
      <c r="B8" s="583"/>
      <c r="C8" s="583"/>
      <c r="D8" s="583"/>
      <c r="E8" s="583"/>
      <c r="F8" s="577"/>
      <c r="G8" s="577"/>
      <c r="H8" s="214"/>
    </row>
    <row r="9" spans="1:8">
      <c r="A9" s="569" t="s">
        <v>258</v>
      </c>
      <c r="B9" s="584"/>
      <c r="C9" s="584"/>
      <c r="D9" s="584"/>
      <c r="E9" s="584"/>
      <c r="F9" s="585"/>
      <c r="G9" s="585"/>
      <c r="H9" s="214"/>
    </row>
    <row r="10" spans="1:8">
      <c r="A10" s="586" t="s">
        <v>165</v>
      </c>
      <c r="B10" s="587"/>
      <c r="C10" s="587"/>
      <c r="D10" s="587"/>
      <c r="E10" s="587"/>
      <c r="F10" s="588"/>
      <c r="G10" s="588"/>
      <c r="H10" s="214"/>
    </row>
    <row r="11" spans="1:8">
      <c r="A11" s="588"/>
      <c r="B11" s="588"/>
      <c r="C11" s="588"/>
      <c r="D11" s="588"/>
      <c r="E11" s="588"/>
      <c r="F11" s="588"/>
      <c r="G11" s="588"/>
      <c r="H11" s="214"/>
    </row>
    <row r="12" spans="1:8">
      <c r="A12" s="589"/>
      <c r="B12" s="590"/>
      <c r="C12" s="590"/>
      <c r="D12" s="590"/>
      <c r="E12" s="590"/>
      <c r="F12" s="140"/>
      <c r="G12" s="141"/>
      <c r="H12" s="213"/>
    </row>
    <row r="13" spans="1:8">
      <c r="A13" s="591" t="s">
        <v>44</v>
      </c>
      <c r="B13" s="592"/>
      <c r="C13" s="592"/>
      <c r="D13" s="592"/>
      <c r="E13" s="592"/>
      <c r="F13" s="593"/>
      <c r="G13" s="593"/>
      <c r="H13" s="214"/>
    </row>
    <row r="14" spans="1:8">
      <c r="A14" s="591" t="s">
        <v>283</v>
      </c>
      <c r="B14" s="592"/>
      <c r="C14" s="592"/>
      <c r="D14" s="592"/>
      <c r="E14" s="592"/>
      <c r="F14" s="593"/>
      <c r="G14" s="593"/>
      <c r="H14" s="214"/>
    </row>
    <row r="15" spans="1:8">
      <c r="A15" s="16"/>
      <c r="B15" s="18"/>
      <c r="C15" s="18"/>
      <c r="D15" s="18"/>
      <c r="E15" s="18"/>
      <c r="F15" s="141"/>
      <c r="G15" s="141"/>
      <c r="H15" s="214"/>
    </row>
    <row r="16" spans="1:8">
      <c r="A16" s="594" t="s">
        <v>291</v>
      </c>
      <c r="B16" s="595"/>
      <c r="C16" s="595"/>
      <c r="D16" s="595"/>
      <c r="E16" s="595"/>
      <c r="F16" s="596"/>
      <c r="G16" s="596"/>
      <c r="H16" s="214"/>
    </row>
    <row r="17" spans="1:8">
      <c r="A17" s="569" t="s">
        <v>45</v>
      </c>
      <c r="B17" s="569"/>
      <c r="C17" s="569"/>
      <c r="D17" s="569"/>
      <c r="E17" s="569"/>
      <c r="F17" s="570"/>
      <c r="G17" s="570"/>
      <c r="H17" s="214"/>
    </row>
    <row r="18" spans="1:8">
      <c r="A18" s="16"/>
      <c r="B18" s="15"/>
      <c r="C18" s="15"/>
      <c r="D18" s="558" t="s">
        <v>259</v>
      </c>
      <c r="E18" s="558"/>
      <c r="F18" s="558"/>
      <c r="G18" s="558"/>
      <c r="H18" s="214"/>
    </row>
    <row r="19" spans="1:8" ht="63.75">
      <c r="A19" s="19" t="s">
        <v>46</v>
      </c>
      <c r="B19" s="559" t="s">
        <v>47</v>
      </c>
      <c r="C19" s="560"/>
      <c r="D19" s="561"/>
      <c r="E19" s="177" t="s">
        <v>48</v>
      </c>
      <c r="F19" s="263" t="s">
        <v>284</v>
      </c>
      <c r="G19" s="237" t="s">
        <v>280</v>
      </c>
      <c r="H19" s="213"/>
    </row>
    <row r="20" spans="1:8">
      <c r="A20" s="21" t="s">
        <v>49</v>
      </c>
      <c r="B20" s="22" t="s">
        <v>50</v>
      </c>
      <c r="C20" s="23"/>
      <c r="D20" s="24"/>
      <c r="E20" s="25"/>
      <c r="F20" s="181">
        <f>F21+F27+F38+F39</f>
        <v>114613.46000000002</v>
      </c>
      <c r="G20" s="181">
        <f>G21+G27+G38+G39</f>
        <v>66651.839999999997</v>
      </c>
      <c r="H20" s="214"/>
    </row>
    <row r="21" spans="1:8">
      <c r="A21" s="26" t="s">
        <v>51</v>
      </c>
      <c r="B21" s="27" t="s">
        <v>52</v>
      </c>
      <c r="C21" s="28"/>
      <c r="D21" s="29"/>
      <c r="E21" s="30"/>
      <c r="F21" s="182">
        <f>F22+F23+F24+F25+F26</f>
        <v>0</v>
      </c>
      <c r="G21" s="182">
        <f>G22+G23+G24+G25+G26</f>
        <v>0</v>
      </c>
      <c r="H21" s="213"/>
    </row>
    <row r="22" spans="1:8">
      <c r="A22" s="31" t="s">
        <v>53</v>
      </c>
      <c r="B22" s="32"/>
      <c r="C22" s="33" t="s">
        <v>54</v>
      </c>
      <c r="D22" s="34"/>
      <c r="E22" s="35"/>
      <c r="F22" s="142">
        <v>0</v>
      </c>
      <c r="G22" s="142"/>
      <c r="H22" s="213"/>
    </row>
    <row r="23" spans="1:8">
      <c r="A23" s="31" t="s">
        <v>55</v>
      </c>
      <c r="B23" s="32"/>
      <c r="C23" s="33" t="s">
        <v>56</v>
      </c>
      <c r="D23" s="36"/>
      <c r="E23" s="37"/>
      <c r="F23" s="142">
        <v>0</v>
      </c>
      <c r="G23" s="142">
        <v>0</v>
      </c>
      <c r="H23" s="213"/>
    </row>
    <row r="24" spans="1:8">
      <c r="A24" s="31" t="s">
        <v>57</v>
      </c>
      <c r="B24" s="32"/>
      <c r="C24" s="33" t="s">
        <v>58</v>
      </c>
      <c r="D24" s="36"/>
      <c r="E24" s="37"/>
      <c r="F24" s="142">
        <v>0</v>
      </c>
      <c r="G24" s="142">
        <v>0</v>
      </c>
      <c r="H24" s="213"/>
    </row>
    <row r="25" spans="1:8">
      <c r="A25" s="31" t="s">
        <v>59</v>
      </c>
      <c r="B25" s="32"/>
      <c r="C25" s="33" t="s">
        <v>60</v>
      </c>
      <c r="D25" s="36"/>
      <c r="E25" s="38"/>
      <c r="F25" s="142">
        <v>0</v>
      </c>
      <c r="G25" s="142">
        <v>0</v>
      </c>
      <c r="H25" s="213"/>
    </row>
    <row r="26" spans="1:8">
      <c r="A26" s="39" t="s">
        <v>61</v>
      </c>
      <c r="B26" s="32"/>
      <c r="C26" s="40" t="s">
        <v>62</v>
      </c>
      <c r="D26" s="34"/>
      <c r="E26" s="38"/>
      <c r="F26" s="142">
        <v>0</v>
      </c>
      <c r="G26" s="142">
        <v>0</v>
      </c>
      <c r="H26" s="213"/>
    </row>
    <row r="27" spans="1:8">
      <c r="A27" s="41" t="s">
        <v>63</v>
      </c>
      <c r="B27" s="42" t="s">
        <v>64</v>
      </c>
      <c r="C27" s="43"/>
      <c r="D27" s="44"/>
      <c r="E27" s="26">
        <v>1</v>
      </c>
      <c r="F27" s="182">
        <f>F28+F29+F30+F31+F32+F33+F35+F37+F36+F34</f>
        <v>114613.46000000002</v>
      </c>
      <c r="G27" s="182">
        <f>G28+G29+G30+G31+G32+G33+G35+G37+G36+G34</f>
        <v>66651.839999999997</v>
      </c>
      <c r="H27" s="213"/>
    </row>
    <row r="28" spans="1:8">
      <c r="A28" s="31" t="s">
        <v>65</v>
      </c>
      <c r="B28" s="32"/>
      <c r="C28" s="33" t="s">
        <v>66</v>
      </c>
      <c r="D28" s="36"/>
      <c r="E28" s="37"/>
      <c r="F28" s="142">
        <v>0</v>
      </c>
      <c r="G28" s="142">
        <v>0</v>
      </c>
      <c r="H28" s="213"/>
    </row>
    <row r="29" spans="1:8">
      <c r="A29" s="31" t="s">
        <v>67</v>
      </c>
      <c r="B29" s="32"/>
      <c r="C29" s="33" t="s">
        <v>68</v>
      </c>
      <c r="D29" s="36"/>
      <c r="E29" s="37"/>
      <c r="F29" s="195">
        <v>54476.62</v>
      </c>
      <c r="G29" s="195">
        <v>0</v>
      </c>
      <c r="H29" s="213"/>
    </row>
    <row r="30" spans="1:8">
      <c r="A30" s="31" t="s">
        <v>69</v>
      </c>
      <c r="B30" s="32"/>
      <c r="C30" s="33" t="s">
        <v>70</v>
      </c>
      <c r="D30" s="36"/>
      <c r="E30" s="37"/>
      <c r="F30" s="195">
        <v>0</v>
      </c>
      <c r="G30" s="195">
        <v>0</v>
      </c>
      <c r="H30" s="213"/>
    </row>
    <row r="31" spans="1:8">
      <c r="A31" s="31" t="s">
        <v>71</v>
      </c>
      <c r="B31" s="32"/>
      <c r="C31" s="33" t="s">
        <v>72</v>
      </c>
      <c r="D31" s="36"/>
      <c r="E31" s="37"/>
      <c r="F31" s="195">
        <v>0</v>
      </c>
      <c r="G31" s="195">
        <v>0</v>
      </c>
      <c r="H31" s="213"/>
    </row>
    <row r="32" spans="1:8">
      <c r="A32" s="31" t="s">
        <v>73</v>
      </c>
      <c r="B32" s="32"/>
      <c r="C32" s="33" t="s">
        <v>74</v>
      </c>
      <c r="D32" s="36"/>
      <c r="E32" s="37"/>
      <c r="F32" s="195">
        <v>1095.98</v>
      </c>
      <c r="G32" s="195">
        <v>1252.52</v>
      </c>
      <c r="H32" s="213"/>
    </row>
    <row r="33" spans="1:8">
      <c r="A33" s="31" t="s">
        <v>75</v>
      </c>
      <c r="B33" s="32"/>
      <c r="C33" s="33" t="s">
        <v>76</v>
      </c>
      <c r="D33" s="36"/>
      <c r="E33" s="37"/>
      <c r="F33" s="195">
        <v>58672.73</v>
      </c>
      <c r="G33" s="195">
        <v>64663.09</v>
      </c>
      <c r="H33" s="213"/>
    </row>
    <row r="34" spans="1:8">
      <c r="A34" s="31" t="s">
        <v>77</v>
      </c>
      <c r="B34" s="32"/>
      <c r="C34" s="33" t="s">
        <v>78</v>
      </c>
      <c r="D34" s="36"/>
      <c r="E34" s="37"/>
      <c r="F34" s="195">
        <v>0</v>
      </c>
      <c r="G34" s="195">
        <v>0</v>
      </c>
      <c r="H34" s="213"/>
    </row>
    <row r="35" spans="1:8">
      <c r="A35" s="31" t="s">
        <v>79</v>
      </c>
      <c r="B35" s="32"/>
      <c r="C35" s="33" t="s">
        <v>80</v>
      </c>
      <c r="D35" s="36"/>
      <c r="E35" s="37"/>
      <c r="F35" s="195">
        <v>368.13</v>
      </c>
      <c r="G35" s="195">
        <v>736.23</v>
      </c>
      <c r="H35" s="213"/>
    </row>
    <row r="36" spans="1:8">
      <c r="A36" s="31" t="s">
        <v>81</v>
      </c>
      <c r="B36" s="46"/>
      <c r="C36" s="47" t="s">
        <v>82</v>
      </c>
      <c r="D36" s="48"/>
      <c r="E36" s="37"/>
      <c r="F36" s="142">
        <v>0</v>
      </c>
      <c r="G36" s="142">
        <v>0</v>
      </c>
      <c r="H36" s="213"/>
    </row>
    <row r="37" spans="1:8">
      <c r="A37" s="31" t="s">
        <v>83</v>
      </c>
      <c r="B37" s="32"/>
      <c r="C37" s="33" t="s">
        <v>84</v>
      </c>
      <c r="D37" s="36"/>
      <c r="E37" s="38"/>
      <c r="F37" s="142">
        <v>0</v>
      </c>
      <c r="G37" s="142">
        <v>0</v>
      </c>
      <c r="H37" s="213"/>
    </row>
    <row r="38" spans="1:8">
      <c r="A38" s="49" t="s">
        <v>85</v>
      </c>
      <c r="B38" s="50" t="s">
        <v>86</v>
      </c>
      <c r="C38" s="50"/>
      <c r="D38" s="38"/>
      <c r="E38" s="38"/>
      <c r="F38" s="142">
        <v>0</v>
      </c>
      <c r="G38" s="142">
        <v>0</v>
      </c>
      <c r="H38" s="213"/>
    </row>
    <row r="39" spans="1:8">
      <c r="A39" s="49" t="s">
        <v>87</v>
      </c>
      <c r="B39" s="50" t="s">
        <v>167</v>
      </c>
      <c r="C39" s="50"/>
      <c r="D39" s="38"/>
      <c r="E39" s="51"/>
      <c r="F39" s="142">
        <v>0</v>
      </c>
      <c r="G39" s="142">
        <v>0</v>
      </c>
      <c r="H39" s="213"/>
    </row>
    <row r="40" spans="1:8">
      <c r="A40" s="20" t="s">
        <v>88</v>
      </c>
      <c r="B40" s="52" t="s">
        <v>89</v>
      </c>
      <c r="C40" s="53"/>
      <c r="D40" s="54"/>
      <c r="E40" s="37"/>
      <c r="F40" s="142">
        <v>0</v>
      </c>
      <c r="G40" s="142">
        <v>0</v>
      </c>
      <c r="H40" s="213"/>
    </row>
    <row r="41" spans="1:8">
      <c r="A41" s="21" t="s">
        <v>90</v>
      </c>
      <c r="B41" s="22" t="s">
        <v>91</v>
      </c>
      <c r="C41" s="23"/>
      <c r="D41" s="24"/>
      <c r="E41" s="55"/>
      <c r="F41" s="181">
        <f>F42+F48+F49+F56+F57</f>
        <v>203771.72999999998</v>
      </c>
      <c r="G41" s="181">
        <f>G42+G48+G49+G56+G57</f>
        <v>115111.79000000001</v>
      </c>
      <c r="H41" s="213"/>
    </row>
    <row r="42" spans="1:8">
      <c r="A42" s="26" t="s">
        <v>51</v>
      </c>
      <c r="B42" s="27" t="s">
        <v>92</v>
      </c>
      <c r="C42" s="56"/>
      <c r="D42" s="57"/>
      <c r="E42" s="26">
        <v>2</v>
      </c>
      <c r="F42" s="182">
        <f>F43+F44+F45+F46+F47</f>
        <v>196.11</v>
      </c>
      <c r="G42" s="182">
        <f>G43+G44+G45+G46+G47</f>
        <v>0</v>
      </c>
      <c r="H42" s="213"/>
    </row>
    <row r="43" spans="1:8">
      <c r="A43" s="58" t="s">
        <v>53</v>
      </c>
      <c r="B43" s="46"/>
      <c r="C43" s="47" t="s">
        <v>93</v>
      </c>
      <c r="D43" s="48"/>
      <c r="E43" s="37"/>
      <c r="F43" s="142">
        <v>0</v>
      </c>
      <c r="G43" s="142">
        <v>0</v>
      </c>
      <c r="H43" s="213"/>
    </row>
    <row r="44" spans="1:8">
      <c r="A44" s="58" t="s">
        <v>55</v>
      </c>
      <c r="B44" s="46"/>
      <c r="C44" s="47" t="s">
        <v>94</v>
      </c>
      <c r="D44" s="48"/>
      <c r="E44" s="37"/>
      <c r="F44" s="195">
        <v>196.11</v>
      </c>
      <c r="G44" s="195">
        <v>0</v>
      </c>
      <c r="H44" s="213"/>
    </row>
    <row r="45" spans="1:8">
      <c r="A45" s="58" t="s">
        <v>57</v>
      </c>
      <c r="B45" s="46"/>
      <c r="C45" s="47" t="s">
        <v>95</v>
      </c>
      <c r="D45" s="48"/>
      <c r="E45" s="37"/>
      <c r="F45" s="142">
        <v>0</v>
      </c>
      <c r="G45" s="142">
        <v>0</v>
      </c>
      <c r="H45" s="213"/>
    </row>
    <row r="46" spans="1:8">
      <c r="A46" s="58" t="s">
        <v>59</v>
      </c>
      <c r="B46" s="46"/>
      <c r="C46" s="47" t="s">
        <v>96</v>
      </c>
      <c r="D46" s="48"/>
      <c r="E46" s="37"/>
      <c r="F46" s="142">
        <v>0</v>
      </c>
      <c r="G46" s="142">
        <v>0</v>
      </c>
      <c r="H46" s="213"/>
    </row>
    <row r="47" spans="1:8">
      <c r="A47" s="58" t="s">
        <v>61</v>
      </c>
      <c r="B47" s="59"/>
      <c r="C47" s="562" t="s">
        <v>97</v>
      </c>
      <c r="D47" s="563"/>
      <c r="E47" s="37"/>
      <c r="F47" s="142">
        <v>0</v>
      </c>
      <c r="G47" s="142">
        <v>0</v>
      </c>
      <c r="H47" s="213"/>
    </row>
    <row r="48" spans="1:8">
      <c r="A48" s="60" t="s">
        <v>63</v>
      </c>
      <c r="B48" s="61" t="s">
        <v>98</v>
      </c>
      <c r="C48" s="62"/>
      <c r="D48" s="63"/>
      <c r="E48" s="49">
        <v>3</v>
      </c>
      <c r="F48" s="195">
        <v>395.19</v>
      </c>
      <c r="G48" s="195">
        <v>740.22</v>
      </c>
      <c r="H48" s="213"/>
    </row>
    <row r="49" spans="1:12">
      <c r="A49" s="26" t="s">
        <v>85</v>
      </c>
      <c r="B49" s="27" t="s">
        <v>99</v>
      </c>
      <c r="C49" s="56"/>
      <c r="D49" s="57"/>
      <c r="E49" s="45"/>
      <c r="F49" s="182">
        <f>F50+F51+F52+F53+F54+F55</f>
        <v>118358.59999999999</v>
      </c>
      <c r="G49" s="182">
        <f>G50+G51+G52+G53+G54+G55</f>
        <v>53231.97</v>
      </c>
      <c r="H49" s="213"/>
    </row>
    <row r="50" spans="1:12">
      <c r="A50" s="58" t="s">
        <v>100</v>
      </c>
      <c r="B50" s="64"/>
      <c r="C50" s="65" t="s">
        <v>101</v>
      </c>
      <c r="D50" s="66"/>
      <c r="E50" s="38"/>
      <c r="F50" s="142">
        <v>0</v>
      </c>
      <c r="G50" s="142">
        <v>0</v>
      </c>
      <c r="H50" s="213"/>
    </row>
    <row r="51" spans="1:12">
      <c r="A51" s="67" t="s">
        <v>102</v>
      </c>
      <c r="B51" s="46"/>
      <c r="C51" s="47" t="s">
        <v>103</v>
      </c>
      <c r="D51" s="68"/>
      <c r="E51" s="69"/>
      <c r="F51" s="143">
        <v>0</v>
      </c>
      <c r="G51" s="143">
        <v>0</v>
      </c>
      <c r="H51" s="213"/>
    </row>
    <row r="52" spans="1:12">
      <c r="A52" s="58" t="s">
        <v>104</v>
      </c>
      <c r="B52" s="46"/>
      <c r="C52" s="47" t="s">
        <v>105</v>
      </c>
      <c r="D52" s="48"/>
      <c r="E52" s="60"/>
      <c r="F52" s="142">
        <v>0</v>
      </c>
      <c r="G52" s="142">
        <v>0</v>
      </c>
      <c r="H52" s="213"/>
    </row>
    <row r="53" spans="1:12">
      <c r="A53" s="58" t="s">
        <v>106</v>
      </c>
      <c r="B53" s="46"/>
      <c r="C53" s="562" t="s">
        <v>107</v>
      </c>
      <c r="D53" s="563"/>
      <c r="E53" s="157">
        <v>4</v>
      </c>
      <c r="F53" s="195">
        <v>6645.23</v>
      </c>
      <c r="G53" s="195">
        <v>6368.15</v>
      </c>
      <c r="H53" s="213"/>
      <c r="I53" s="212"/>
      <c r="J53" s="212"/>
    </row>
    <row r="54" spans="1:12">
      <c r="A54" s="58" t="s">
        <v>108</v>
      </c>
      <c r="B54" s="46"/>
      <c r="C54" s="47" t="s">
        <v>109</v>
      </c>
      <c r="D54" s="48"/>
      <c r="E54" s="202">
        <v>5</v>
      </c>
      <c r="F54" s="195">
        <v>111712.72</v>
      </c>
      <c r="G54" s="195">
        <v>45120.07</v>
      </c>
      <c r="H54" s="213"/>
      <c r="J54" s="212"/>
    </row>
    <row r="55" spans="1:12">
      <c r="A55" s="58" t="s">
        <v>110</v>
      </c>
      <c r="B55" s="46"/>
      <c r="C55" s="47" t="s">
        <v>111</v>
      </c>
      <c r="D55" s="48"/>
      <c r="E55" s="60"/>
      <c r="F55" s="195">
        <v>0.65</v>
      </c>
      <c r="G55" s="195">
        <v>1743.75</v>
      </c>
      <c r="H55" s="213"/>
      <c r="J55" s="212"/>
      <c r="K55" s="262"/>
    </row>
    <row r="56" spans="1:12">
      <c r="A56" s="60" t="s">
        <v>87</v>
      </c>
      <c r="B56" s="71" t="s">
        <v>112</v>
      </c>
      <c r="C56" s="71"/>
      <c r="D56" s="72"/>
      <c r="E56" s="70"/>
      <c r="F56" s="195">
        <v>0</v>
      </c>
      <c r="G56" s="195">
        <v>0</v>
      </c>
      <c r="H56" s="213"/>
      <c r="J56" s="266"/>
    </row>
    <row r="57" spans="1:12">
      <c r="A57" s="60" t="s">
        <v>113</v>
      </c>
      <c r="B57" s="71" t="s">
        <v>114</v>
      </c>
      <c r="C57" s="71"/>
      <c r="D57" s="72"/>
      <c r="E57" s="49"/>
      <c r="F57" s="195">
        <v>84821.83</v>
      </c>
      <c r="G57" s="195">
        <v>61139.6</v>
      </c>
      <c r="H57" s="213"/>
      <c r="I57" s="212"/>
    </row>
    <row r="58" spans="1:12">
      <c r="A58" s="73"/>
      <c r="B58" s="74" t="s">
        <v>115</v>
      </c>
      <c r="C58" s="75"/>
      <c r="D58" s="76"/>
      <c r="E58" s="77"/>
      <c r="F58" s="183">
        <f>F20+F40+F41</f>
        <v>318385.19</v>
      </c>
      <c r="G58" s="183">
        <f>G20+G40+G41</f>
        <v>181763.63</v>
      </c>
      <c r="H58" s="213"/>
    </row>
    <row r="59" spans="1:12">
      <c r="A59" s="21" t="s">
        <v>116</v>
      </c>
      <c r="B59" s="22" t="s">
        <v>117</v>
      </c>
      <c r="C59" s="22"/>
      <c r="D59" s="78"/>
      <c r="E59" s="114">
        <v>6</v>
      </c>
      <c r="F59" s="181">
        <f>F60+F61+F62+F63</f>
        <v>123267.87000000001</v>
      </c>
      <c r="G59" s="181">
        <f>G60+G61+G62+G63</f>
        <v>84175.88</v>
      </c>
      <c r="H59" s="213"/>
    </row>
    <row r="60" spans="1:12">
      <c r="A60" s="49" t="s">
        <v>51</v>
      </c>
      <c r="B60" s="71" t="s">
        <v>118</v>
      </c>
      <c r="C60" s="71"/>
      <c r="D60" s="72"/>
      <c r="E60" s="60"/>
      <c r="F60" s="195">
        <v>0</v>
      </c>
      <c r="G60" s="195">
        <v>0</v>
      </c>
      <c r="H60" s="213"/>
    </row>
    <row r="61" spans="1:12">
      <c r="A61" s="79" t="s">
        <v>63</v>
      </c>
      <c r="B61" s="203" t="s">
        <v>119</v>
      </c>
      <c r="C61" s="204"/>
      <c r="D61" s="205"/>
      <c r="E61" s="207"/>
      <c r="F61" s="208">
        <v>28560.77</v>
      </c>
      <c r="G61" s="208">
        <v>31494.53</v>
      </c>
      <c r="H61" s="213"/>
      <c r="L61" s="268"/>
    </row>
    <row r="62" spans="1:12">
      <c r="A62" s="49" t="s">
        <v>85</v>
      </c>
      <c r="B62" s="564" t="s">
        <v>120</v>
      </c>
      <c r="C62" s="565"/>
      <c r="D62" s="563"/>
      <c r="E62" s="60"/>
      <c r="F62" s="209">
        <v>94626.75</v>
      </c>
      <c r="G62" s="209">
        <v>52520.36</v>
      </c>
      <c r="H62" s="213"/>
      <c r="L62" s="268"/>
    </row>
    <row r="63" spans="1:12">
      <c r="A63" s="49" t="s">
        <v>121</v>
      </c>
      <c r="B63" s="71" t="s">
        <v>122</v>
      </c>
      <c r="C63" s="46"/>
      <c r="D63" s="206"/>
      <c r="E63" s="60"/>
      <c r="F63" s="209">
        <v>80.349999999999994</v>
      </c>
      <c r="G63" s="209">
        <v>160.99</v>
      </c>
      <c r="H63" s="214"/>
    </row>
    <row r="64" spans="1:12">
      <c r="A64" s="21" t="s">
        <v>123</v>
      </c>
      <c r="B64" s="22" t="s">
        <v>124</v>
      </c>
      <c r="C64" s="23"/>
      <c r="D64" s="24"/>
      <c r="E64" s="114"/>
      <c r="F64" s="181">
        <f>F65+F69</f>
        <v>131786.74</v>
      </c>
      <c r="G64" s="181">
        <f>G65+G69</f>
        <v>56327.289999999994</v>
      </c>
      <c r="H64" s="213"/>
      <c r="L64" s="266"/>
    </row>
    <row r="65" spans="1:15">
      <c r="A65" s="26" t="s">
        <v>51</v>
      </c>
      <c r="B65" s="27" t="s">
        <v>125</v>
      </c>
      <c r="C65" s="56"/>
      <c r="D65" s="57"/>
      <c r="E65" s="26"/>
      <c r="F65" s="144">
        <f>F66+F67+F68</f>
        <v>0</v>
      </c>
      <c r="G65" s="144">
        <f>G66+G67+G68</f>
        <v>0</v>
      </c>
      <c r="H65" s="213"/>
    </row>
    <row r="66" spans="1:15">
      <c r="A66" s="31" t="s">
        <v>53</v>
      </c>
      <c r="B66" s="81"/>
      <c r="C66" s="33" t="s">
        <v>126</v>
      </c>
      <c r="D66" s="82"/>
      <c r="E66" s="157"/>
      <c r="F66" s="142">
        <v>0</v>
      </c>
      <c r="G66" s="142">
        <v>0</v>
      </c>
      <c r="H66" s="213"/>
    </row>
    <row r="67" spans="1:15">
      <c r="A67" s="31" t="s">
        <v>55</v>
      </c>
      <c r="B67" s="32"/>
      <c r="C67" s="33" t="s">
        <v>127</v>
      </c>
      <c r="D67" s="36"/>
      <c r="E67" s="49"/>
      <c r="F67" s="142">
        <v>0</v>
      </c>
      <c r="G67" s="142">
        <v>0</v>
      </c>
      <c r="H67" s="213"/>
    </row>
    <row r="68" spans="1:15">
      <c r="A68" s="31" t="s">
        <v>128</v>
      </c>
      <c r="B68" s="32"/>
      <c r="C68" s="33" t="s">
        <v>129</v>
      </c>
      <c r="D68" s="36"/>
      <c r="E68" s="158"/>
      <c r="F68" s="142">
        <v>0</v>
      </c>
      <c r="G68" s="142">
        <v>0</v>
      </c>
      <c r="H68" s="213"/>
    </row>
    <row r="69" spans="1:15">
      <c r="A69" s="26" t="s">
        <v>63</v>
      </c>
      <c r="B69" s="42" t="s">
        <v>130</v>
      </c>
      <c r="C69" s="43"/>
      <c r="D69" s="44"/>
      <c r="E69" s="26"/>
      <c r="F69" s="182">
        <f>F70+F71+F72+F73+F74+F75+F78+F79+F80+F81+F82+F83</f>
        <v>131786.74</v>
      </c>
      <c r="G69" s="182">
        <f>G70+G71+G72+G73+G74+G75+G78+G79+G80+G81+G82+G83</f>
        <v>56327.289999999994</v>
      </c>
      <c r="H69" s="213"/>
    </row>
    <row r="70" spans="1:15">
      <c r="A70" s="31" t="s">
        <v>65</v>
      </c>
      <c r="B70" s="32"/>
      <c r="C70" s="33" t="s">
        <v>131</v>
      </c>
      <c r="D70" s="34"/>
      <c r="E70" s="49"/>
      <c r="F70" s="142">
        <v>0</v>
      </c>
      <c r="G70" s="142">
        <v>0</v>
      </c>
      <c r="H70" s="213"/>
    </row>
    <row r="71" spans="1:15">
      <c r="A71" s="31" t="s">
        <v>67</v>
      </c>
      <c r="B71" s="81"/>
      <c r="C71" s="33" t="s">
        <v>132</v>
      </c>
      <c r="D71" s="82"/>
      <c r="E71" s="157"/>
      <c r="F71" s="142">
        <v>0</v>
      </c>
      <c r="G71" s="142">
        <v>0</v>
      </c>
      <c r="H71" s="213"/>
    </row>
    <row r="72" spans="1:15">
      <c r="A72" s="31" t="s">
        <v>69</v>
      </c>
      <c r="B72" s="81"/>
      <c r="C72" s="33" t="s">
        <v>133</v>
      </c>
      <c r="D72" s="82"/>
      <c r="E72" s="157"/>
      <c r="F72" s="142">
        <v>0</v>
      </c>
      <c r="G72" s="142">
        <v>0</v>
      </c>
      <c r="H72" s="213"/>
    </row>
    <row r="73" spans="1:15">
      <c r="A73" s="83" t="s">
        <v>71</v>
      </c>
      <c r="B73" s="64"/>
      <c r="C73" s="85" t="s">
        <v>134</v>
      </c>
      <c r="D73" s="66"/>
      <c r="E73" s="157"/>
      <c r="F73" s="142">
        <v>0</v>
      </c>
      <c r="G73" s="142">
        <v>0</v>
      </c>
      <c r="H73" s="213"/>
    </row>
    <row r="74" spans="1:15">
      <c r="A74" s="49" t="s">
        <v>73</v>
      </c>
      <c r="B74" s="40"/>
      <c r="C74" s="40" t="s">
        <v>135</v>
      </c>
      <c r="D74" s="34"/>
      <c r="E74" s="159"/>
      <c r="F74" s="142">
        <v>0</v>
      </c>
      <c r="G74" s="142">
        <v>0</v>
      </c>
      <c r="H74" s="213"/>
      <c r="O74" s="269"/>
    </row>
    <row r="75" spans="1:15">
      <c r="A75" s="86" t="s">
        <v>75</v>
      </c>
      <c r="B75" s="43"/>
      <c r="C75" s="87" t="s">
        <v>136</v>
      </c>
      <c r="D75" s="88"/>
      <c r="E75" s="26"/>
      <c r="F75" s="182">
        <f>F76+F77</f>
        <v>0</v>
      </c>
      <c r="G75" s="182">
        <f>G76+G77</f>
        <v>0</v>
      </c>
      <c r="H75" s="213"/>
      <c r="O75" s="269"/>
    </row>
    <row r="76" spans="1:15">
      <c r="A76" s="58" t="s">
        <v>137</v>
      </c>
      <c r="B76" s="46"/>
      <c r="C76" s="68"/>
      <c r="D76" s="48" t="s">
        <v>138</v>
      </c>
      <c r="E76" s="157"/>
      <c r="F76" s="142">
        <v>0</v>
      </c>
      <c r="G76" s="142">
        <v>0</v>
      </c>
      <c r="H76" s="213"/>
      <c r="O76" s="269"/>
    </row>
    <row r="77" spans="1:15">
      <c r="A77" s="58" t="s">
        <v>139</v>
      </c>
      <c r="B77" s="46"/>
      <c r="C77" s="68"/>
      <c r="D77" s="48" t="s">
        <v>140</v>
      </c>
      <c r="E77" s="160"/>
      <c r="F77" s="142">
        <v>0</v>
      </c>
      <c r="G77" s="142">
        <v>0</v>
      </c>
      <c r="H77" s="213"/>
      <c r="K77" s="268"/>
      <c r="O77" s="269"/>
    </row>
    <row r="78" spans="1:15">
      <c r="A78" s="58" t="s">
        <v>77</v>
      </c>
      <c r="B78" s="62"/>
      <c r="C78" s="89" t="s">
        <v>141</v>
      </c>
      <c r="D78" s="90"/>
      <c r="E78" s="157"/>
      <c r="F78" s="142">
        <v>8254.14</v>
      </c>
      <c r="G78" s="142">
        <v>0</v>
      </c>
      <c r="H78" s="213"/>
    </row>
    <row r="79" spans="1:15">
      <c r="A79" s="58" t="s">
        <v>79</v>
      </c>
      <c r="B79" s="91"/>
      <c r="C79" s="47" t="s">
        <v>142</v>
      </c>
      <c r="D79" s="92"/>
      <c r="E79" s="157"/>
      <c r="F79" s="142">
        <v>0</v>
      </c>
      <c r="G79" s="142">
        <v>0</v>
      </c>
      <c r="H79" s="213"/>
    </row>
    <row r="80" spans="1:15">
      <c r="A80" s="58" t="s">
        <v>81</v>
      </c>
      <c r="B80" s="32"/>
      <c r="C80" s="33" t="s">
        <v>143</v>
      </c>
      <c r="D80" s="36"/>
      <c r="E80" s="157"/>
      <c r="F80" s="195">
        <v>3230.4</v>
      </c>
      <c r="G80" s="195">
        <v>1202.79</v>
      </c>
      <c r="H80" s="213"/>
      <c r="I80" s="212"/>
    </row>
    <row r="81" spans="1:19">
      <c r="A81" s="58" t="s">
        <v>83</v>
      </c>
      <c r="B81" s="32"/>
      <c r="C81" s="33" t="s">
        <v>144</v>
      </c>
      <c r="D81" s="36"/>
      <c r="E81" s="157"/>
      <c r="F81" s="195">
        <v>68330.429999999993</v>
      </c>
      <c r="G81" s="195">
        <v>298.88</v>
      </c>
      <c r="H81" s="213"/>
      <c r="J81" s="268"/>
      <c r="K81" s="268"/>
      <c r="L81" s="268"/>
      <c r="P81" s="272"/>
    </row>
    <row r="82" spans="1:19">
      <c r="A82" s="31" t="s">
        <v>145</v>
      </c>
      <c r="B82" s="46"/>
      <c r="C82" s="47" t="s">
        <v>146</v>
      </c>
      <c r="D82" s="48"/>
      <c r="E82" s="157">
        <v>7</v>
      </c>
      <c r="F82" s="195">
        <v>51834.79</v>
      </c>
      <c r="G82" s="195">
        <v>52998.17</v>
      </c>
      <c r="H82" s="213"/>
      <c r="M82" s="270"/>
      <c r="P82" s="272"/>
    </row>
    <row r="83" spans="1:19">
      <c r="A83" s="31" t="s">
        <v>147</v>
      </c>
      <c r="B83" s="32"/>
      <c r="C83" s="33" t="s">
        <v>148</v>
      </c>
      <c r="D83" s="36"/>
      <c r="E83" s="157"/>
      <c r="F83" s="195">
        <v>136.97999999999999</v>
      </c>
      <c r="G83" s="195">
        <v>1827.45</v>
      </c>
      <c r="H83" s="259"/>
      <c r="I83" s="212"/>
      <c r="K83" s="271"/>
      <c r="L83" s="266"/>
      <c r="N83" s="266"/>
      <c r="Q83" s="271"/>
      <c r="R83" s="271"/>
    </row>
    <row r="84" spans="1:19">
      <c r="A84" s="21" t="s">
        <v>149</v>
      </c>
      <c r="B84" s="93" t="s">
        <v>150</v>
      </c>
      <c r="C84" s="94"/>
      <c r="D84" s="95"/>
      <c r="E84" s="161"/>
      <c r="F84" s="181">
        <f>F85+F86+F89+F90</f>
        <v>63330.58</v>
      </c>
      <c r="G84" s="181">
        <f>G85+G86+G89+G90</f>
        <v>41260.46</v>
      </c>
      <c r="H84" s="213"/>
      <c r="O84" s="269"/>
    </row>
    <row r="85" spans="1:19">
      <c r="A85" s="49" t="s">
        <v>51</v>
      </c>
      <c r="B85" s="50" t="s">
        <v>151</v>
      </c>
      <c r="C85" s="32"/>
      <c r="D85" s="80"/>
      <c r="E85" s="158"/>
      <c r="F85" s="142">
        <v>0</v>
      </c>
      <c r="G85" s="142">
        <v>0</v>
      </c>
      <c r="H85" s="213"/>
      <c r="S85" s="271"/>
    </row>
    <row r="86" spans="1:19">
      <c r="A86" s="26" t="s">
        <v>63</v>
      </c>
      <c r="B86" s="27" t="s">
        <v>152</v>
      </c>
      <c r="C86" s="56"/>
      <c r="D86" s="57"/>
      <c r="E86" s="26"/>
      <c r="F86" s="182">
        <f>F87+F88</f>
        <v>0</v>
      </c>
      <c r="G86" s="182">
        <f>G87+G88</f>
        <v>0</v>
      </c>
      <c r="H86" s="213"/>
    </row>
    <row r="87" spans="1:19">
      <c r="A87" s="31" t="s">
        <v>65</v>
      </c>
      <c r="B87" s="32"/>
      <c r="C87" s="33" t="s">
        <v>153</v>
      </c>
      <c r="D87" s="36"/>
      <c r="E87" s="49"/>
      <c r="F87" s="142">
        <v>0</v>
      </c>
      <c r="G87" s="142">
        <v>0</v>
      </c>
      <c r="H87" s="213"/>
      <c r="I87" s="269"/>
    </row>
    <row r="88" spans="1:19">
      <c r="A88" s="31" t="s">
        <v>67</v>
      </c>
      <c r="B88" s="32"/>
      <c r="C88" s="33" t="s">
        <v>154</v>
      </c>
      <c r="D88" s="36"/>
      <c r="E88" s="49"/>
      <c r="F88" s="142"/>
      <c r="G88" s="142"/>
      <c r="H88" s="213"/>
      <c r="I88" s="269"/>
    </row>
    <row r="89" spans="1:19">
      <c r="A89" s="60" t="s">
        <v>85</v>
      </c>
      <c r="B89" s="68" t="s">
        <v>155</v>
      </c>
      <c r="C89" s="68"/>
      <c r="D89" s="96"/>
      <c r="E89" s="49"/>
      <c r="F89" s="142">
        <v>0</v>
      </c>
      <c r="G89" s="142">
        <v>0</v>
      </c>
      <c r="H89" s="213"/>
      <c r="I89" s="269"/>
    </row>
    <row r="90" spans="1:19">
      <c r="A90" s="41" t="s">
        <v>87</v>
      </c>
      <c r="B90" s="42" t="s">
        <v>156</v>
      </c>
      <c r="C90" s="43"/>
      <c r="D90" s="44"/>
      <c r="E90" s="26"/>
      <c r="F90" s="182">
        <f>F91+F92</f>
        <v>63330.58</v>
      </c>
      <c r="G90" s="182">
        <f>G91+G92</f>
        <v>41260.46</v>
      </c>
      <c r="H90" s="214"/>
      <c r="I90" s="269"/>
    </row>
    <row r="91" spans="1:19">
      <c r="A91" s="31" t="s">
        <v>157</v>
      </c>
      <c r="B91" s="53"/>
      <c r="C91" s="33" t="s">
        <v>158</v>
      </c>
      <c r="D91" s="210"/>
      <c r="E91" s="211"/>
      <c r="F91" s="195">
        <v>22070.12</v>
      </c>
      <c r="G91" s="195"/>
      <c r="H91" s="214"/>
      <c r="I91" s="212"/>
      <c r="J91" s="268"/>
    </row>
    <row r="92" spans="1:19">
      <c r="A92" s="31" t="s">
        <v>159</v>
      </c>
      <c r="B92" s="53"/>
      <c r="C92" s="33" t="s">
        <v>160</v>
      </c>
      <c r="D92" s="97"/>
      <c r="E92" s="160"/>
      <c r="F92" s="195">
        <v>41260.46</v>
      </c>
      <c r="G92" s="195">
        <v>41260.46</v>
      </c>
      <c r="H92" s="214"/>
      <c r="I92" s="269"/>
    </row>
    <row r="93" spans="1:19">
      <c r="A93" s="20" t="s">
        <v>161</v>
      </c>
      <c r="B93" s="98" t="s">
        <v>162</v>
      </c>
      <c r="C93" s="99"/>
      <c r="D93" s="99"/>
      <c r="E93" s="160"/>
      <c r="F93" s="142">
        <v>0</v>
      </c>
      <c r="G93" s="142">
        <v>0</v>
      </c>
      <c r="H93" s="214"/>
      <c r="I93" s="269"/>
    </row>
    <row r="94" spans="1:19">
      <c r="A94" s="100"/>
      <c r="B94" s="566" t="s">
        <v>163</v>
      </c>
      <c r="C94" s="567"/>
      <c r="D94" s="568"/>
      <c r="E94" s="73"/>
      <c r="F94" s="183">
        <f>F59+F64+F84</f>
        <v>318385.19</v>
      </c>
      <c r="G94" s="183">
        <f>G59+G64+G84</f>
        <v>181763.62999999998</v>
      </c>
      <c r="H94" s="214"/>
      <c r="N94" s="266"/>
    </row>
    <row r="95" spans="1:19">
      <c r="A95" s="184"/>
      <c r="B95" s="185"/>
      <c r="C95" s="186"/>
      <c r="D95" s="186"/>
      <c r="E95" s="187"/>
      <c r="F95" s="188"/>
      <c r="G95" s="188"/>
      <c r="H95" s="214"/>
    </row>
    <row r="96" spans="1:19">
      <c r="A96" s="555"/>
      <c r="B96" s="555"/>
      <c r="C96" s="555"/>
      <c r="D96" s="555"/>
      <c r="E96" s="555"/>
      <c r="F96" s="145"/>
      <c r="G96" s="145"/>
      <c r="H96" s="214"/>
    </row>
    <row r="97" spans="1:9">
      <c r="A97" s="555" t="s">
        <v>268</v>
      </c>
      <c r="B97" s="555"/>
      <c r="C97" s="555"/>
      <c r="D97" s="555"/>
      <c r="E97" s="555"/>
      <c r="F97" s="557" t="s">
        <v>269</v>
      </c>
      <c r="G97" s="557"/>
      <c r="H97" s="214"/>
    </row>
    <row r="98" spans="1:9">
      <c r="A98" s="555" t="s">
        <v>0</v>
      </c>
      <c r="B98" s="555"/>
      <c r="C98" s="555"/>
      <c r="D98" s="555"/>
      <c r="E98" s="555"/>
      <c r="F98" s="556" t="s">
        <v>164</v>
      </c>
      <c r="G98" s="556"/>
      <c r="H98" s="214"/>
    </row>
    <row r="99" spans="1:9">
      <c r="A99" s="555" t="s">
        <v>1</v>
      </c>
      <c r="B99" s="555"/>
      <c r="C99" s="555"/>
      <c r="D99" s="555"/>
      <c r="E99" s="555"/>
      <c r="F99" s="130"/>
      <c r="G99" s="130"/>
      <c r="H99" s="214"/>
    </row>
    <row r="100" spans="1:9">
      <c r="A100" s="555"/>
      <c r="B100" s="555"/>
      <c r="C100" s="555"/>
      <c r="D100" s="555"/>
      <c r="E100" s="555"/>
      <c r="F100" s="556"/>
      <c r="G100" s="556"/>
      <c r="H100" s="214"/>
    </row>
    <row r="101" spans="1:9">
      <c r="A101" s="555" t="s">
        <v>260</v>
      </c>
      <c r="B101" s="555"/>
      <c r="C101" s="555"/>
      <c r="D101" s="555"/>
      <c r="E101" s="555"/>
      <c r="F101" s="557" t="s">
        <v>261</v>
      </c>
      <c r="G101" s="557"/>
      <c r="H101" s="214"/>
    </row>
    <row r="102" spans="1:9">
      <c r="A102" s="555" t="s">
        <v>256</v>
      </c>
      <c r="B102" s="555"/>
      <c r="C102" s="555"/>
      <c r="D102" s="555"/>
      <c r="E102" s="555"/>
      <c r="F102" s="556" t="s">
        <v>164</v>
      </c>
      <c r="G102" s="556"/>
      <c r="H102" s="214"/>
    </row>
    <row r="103" spans="1:9">
      <c r="A103" s="14"/>
      <c r="B103" s="14"/>
      <c r="C103" s="14"/>
      <c r="D103" s="14"/>
      <c r="E103" s="11"/>
      <c r="F103" s="146"/>
      <c r="G103" s="146"/>
      <c r="H103" s="214"/>
    </row>
    <row r="104" spans="1:9">
      <c r="A104" s="14"/>
      <c r="B104" s="14"/>
      <c r="C104" s="14"/>
      <c r="D104" s="14"/>
      <c r="E104" s="11"/>
      <c r="F104" s="146"/>
      <c r="G104" s="146"/>
      <c r="H104" s="213"/>
    </row>
    <row r="105" spans="1:9">
      <c r="A105" s="14"/>
      <c r="B105" s="213"/>
      <c r="C105" s="213"/>
      <c r="D105" s="216"/>
      <c r="E105" s="213"/>
      <c r="F105" s="273"/>
      <c r="G105" s="273"/>
      <c r="H105" s="213"/>
      <c r="I105" s="269"/>
    </row>
    <row r="106" spans="1:9">
      <c r="A106" s="14"/>
      <c r="B106" s="213"/>
      <c r="C106" s="213"/>
      <c r="D106" s="216"/>
      <c r="E106" s="213"/>
      <c r="F106" s="212"/>
      <c r="G106" s="212"/>
      <c r="H106" s="213"/>
    </row>
  </sheetData>
  <mergeCells count="30">
    <mergeCell ref="A17:G17"/>
    <mergeCell ref="E2:G2"/>
    <mergeCell ref="E3:G3"/>
    <mergeCell ref="A5:G6"/>
    <mergeCell ref="A7:G7"/>
    <mergeCell ref="A8:G8"/>
    <mergeCell ref="A9:G9"/>
    <mergeCell ref="A10:G11"/>
    <mergeCell ref="A12:E12"/>
    <mergeCell ref="A13:G13"/>
    <mergeCell ref="A14:G14"/>
    <mergeCell ref="A16:G16"/>
    <mergeCell ref="A99:E99"/>
    <mergeCell ref="D18:G18"/>
    <mergeCell ref="B19:D19"/>
    <mergeCell ref="C47:D47"/>
    <mergeCell ref="C53:D53"/>
    <mergeCell ref="B62:D62"/>
    <mergeCell ref="B94:D94"/>
    <mergeCell ref="A96:E96"/>
    <mergeCell ref="A97:E97"/>
    <mergeCell ref="F97:G97"/>
    <mergeCell ref="A98:E98"/>
    <mergeCell ref="F98:G98"/>
    <mergeCell ref="A100:E100"/>
    <mergeCell ref="F100:G100"/>
    <mergeCell ref="A101:E101"/>
    <mergeCell ref="F101:G101"/>
    <mergeCell ref="A102:E102"/>
    <mergeCell ref="F102:G10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AL22"/>
  <sheetViews>
    <sheetView zoomScaleNormal="100" workbookViewId="0"/>
  </sheetViews>
  <sheetFormatPr defaultRowHeight="15"/>
  <cols>
    <col min="1" max="1" width="4.42578125" style="2" customWidth="1"/>
    <col min="2" max="2" width="56.42578125" style="2" customWidth="1"/>
    <col min="3" max="4" width="13.28515625" style="2" customWidth="1"/>
    <col min="5" max="5" width="12.28515625" style="2" customWidth="1"/>
    <col min="6" max="6" width="13.5703125" style="2" customWidth="1"/>
    <col min="7" max="7" width="13.28515625" style="2" customWidth="1"/>
    <col min="8" max="8" width="12.28515625" style="2" customWidth="1"/>
    <col min="9" max="9" width="2.42578125" style="2" customWidth="1"/>
    <col min="10" max="10" width="4.42578125" style="198" customWidth="1"/>
    <col min="11" max="11" width="56.42578125" style="198" customWidth="1"/>
    <col min="12" max="13" width="12.85546875" style="198" customWidth="1"/>
    <col min="14" max="14" width="12.28515625" style="198" customWidth="1"/>
    <col min="15" max="15" width="13.5703125" style="198" customWidth="1"/>
    <col min="16" max="16" width="12.5703125" style="198" customWidth="1"/>
    <col min="17" max="17" width="11.42578125" style="198" customWidth="1"/>
    <col min="18" max="18" width="3.42578125" style="198" customWidth="1"/>
    <col min="19" max="19" width="4.42578125" style="198" customWidth="1"/>
    <col min="20" max="20" width="56.42578125" style="198" customWidth="1"/>
    <col min="21" max="21" width="12.85546875" style="198" customWidth="1"/>
    <col min="22" max="22" width="12.7109375" style="198" customWidth="1"/>
    <col min="23" max="23" width="11.85546875" style="198" customWidth="1"/>
    <col min="24" max="25" width="13.28515625" style="198" customWidth="1"/>
    <col min="26" max="26" width="11.7109375" style="198" customWidth="1"/>
    <col min="27" max="38" width="9.140625" style="198"/>
    <col min="39" max="16384" width="9.140625" style="2"/>
  </cols>
  <sheetData>
    <row r="1" spans="1:26" ht="9.75" customHeight="1">
      <c r="F1" s="6"/>
      <c r="O1" s="223"/>
      <c r="X1" s="223"/>
    </row>
    <row r="2" spans="1:26">
      <c r="F2" s="2" t="s">
        <v>26</v>
      </c>
    </row>
    <row r="3" spans="1:26">
      <c r="F3" s="2" t="s">
        <v>27</v>
      </c>
    </row>
    <row r="4" spans="1:26" ht="22.5" customHeight="1">
      <c r="A4" s="579" t="s">
        <v>265</v>
      </c>
      <c r="B4" s="579"/>
      <c r="C4" s="579"/>
      <c r="D4" s="579"/>
      <c r="E4" s="579"/>
      <c r="F4" s="579"/>
      <c r="G4" s="579"/>
      <c r="H4" s="579"/>
      <c r="J4" s="844"/>
      <c r="K4" s="844"/>
      <c r="L4" s="844"/>
      <c r="M4" s="844"/>
      <c r="N4" s="844"/>
      <c r="O4" s="844"/>
      <c r="P4" s="844"/>
      <c r="Q4" s="844"/>
      <c r="S4" s="844"/>
      <c r="T4" s="844"/>
      <c r="U4" s="844"/>
      <c r="V4" s="844"/>
      <c r="W4" s="844"/>
      <c r="X4" s="844"/>
      <c r="Y4" s="844"/>
      <c r="Z4" s="844"/>
    </row>
    <row r="5" spans="1:26">
      <c r="A5" s="839" t="s">
        <v>28</v>
      </c>
      <c r="B5" s="839"/>
      <c r="C5" s="839"/>
      <c r="D5" s="839"/>
      <c r="E5" s="839"/>
      <c r="F5" s="839"/>
      <c r="G5" s="839"/>
      <c r="H5" s="839"/>
      <c r="J5" s="841"/>
      <c r="K5" s="841"/>
      <c r="L5" s="841"/>
      <c r="M5" s="841"/>
      <c r="N5" s="841"/>
      <c r="O5" s="841"/>
      <c r="P5" s="841"/>
      <c r="Q5" s="841"/>
      <c r="S5" s="841"/>
      <c r="T5" s="841"/>
      <c r="U5" s="841"/>
      <c r="V5" s="841"/>
      <c r="W5" s="841"/>
      <c r="X5" s="841"/>
      <c r="Y5" s="841"/>
      <c r="Z5" s="841"/>
    </row>
    <row r="6" spans="1:26">
      <c r="A6" s="839" t="s">
        <v>7</v>
      </c>
      <c r="B6" s="839"/>
      <c r="C6" s="839"/>
      <c r="D6" s="839"/>
      <c r="E6" s="839"/>
      <c r="F6" s="839"/>
      <c r="G6" s="839"/>
      <c r="H6" s="839"/>
      <c r="J6" s="841"/>
      <c r="K6" s="841"/>
      <c r="L6" s="841"/>
      <c r="M6" s="841"/>
      <c r="N6" s="841"/>
      <c r="O6" s="841"/>
      <c r="P6" s="841"/>
      <c r="Q6" s="841"/>
      <c r="S6" s="841"/>
      <c r="T6" s="841"/>
      <c r="U6" s="841"/>
      <c r="V6" s="841"/>
      <c r="W6" s="841"/>
      <c r="X6" s="841"/>
      <c r="Y6" s="841"/>
      <c r="Z6" s="841"/>
    </row>
    <row r="7" spans="1:26" ht="12.75" customHeight="1">
      <c r="J7" s="841"/>
      <c r="K7" s="841"/>
      <c r="L7" s="841"/>
      <c r="M7" s="841"/>
      <c r="N7" s="841"/>
      <c r="O7" s="841"/>
      <c r="P7" s="841"/>
      <c r="Q7" s="841"/>
    </row>
    <row r="8" spans="1:26">
      <c r="A8" s="840" t="s">
        <v>289</v>
      </c>
      <c r="B8" s="840"/>
      <c r="C8" s="840"/>
      <c r="D8" s="840"/>
      <c r="E8" s="840"/>
      <c r="F8" s="840"/>
      <c r="G8" s="840"/>
      <c r="H8" s="840"/>
      <c r="J8" s="836"/>
      <c r="K8" s="836"/>
      <c r="L8" s="836"/>
      <c r="M8" s="836"/>
      <c r="N8" s="836"/>
      <c r="O8" s="836"/>
      <c r="P8" s="836"/>
      <c r="Q8" s="836"/>
      <c r="S8" s="836"/>
      <c r="T8" s="836"/>
      <c r="U8" s="836"/>
      <c r="V8" s="836"/>
      <c r="W8" s="836"/>
      <c r="X8" s="836"/>
      <c r="Y8" s="836"/>
      <c r="Z8" s="836"/>
    </row>
    <row r="9" spans="1:26" ht="5.25" customHeight="1"/>
    <row r="10" spans="1:26" ht="26.25" customHeight="1">
      <c r="A10" s="842" t="s">
        <v>46</v>
      </c>
      <c r="B10" s="842" t="s">
        <v>29</v>
      </c>
      <c r="C10" s="842" t="s">
        <v>282</v>
      </c>
      <c r="D10" s="842"/>
      <c r="E10" s="842"/>
      <c r="F10" s="843" t="s">
        <v>290</v>
      </c>
      <c r="G10" s="843"/>
      <c r="H10" s="843"/>
      <c r="J10" s="834"/>
      <c r="K10" s="834"/>
      <c r="L10" s="834"/>
      <c r="M10" s="834"/>
      <c r="N10" s="834"/>
      <c r="O10" s="834"/>
      <c r="P10" s="834"/>
      <c r="Q10" s="834"/>
      <c r="S10" s="834"/>
      <c r="T10" s="834"/>
      <c r="U10" s="834"/>
      <c r="V10" s="834"/>
      <c r="W10" s="834"/>
      <c r="X10" s="834"/>
      <c r="Y10" s="834"/>
      <c r="Z10" s="834"/>
    </row>
    <row r="11" spans="1:26" ht="71.25" customHeight="1">
      <c r="A11" s="842"/>
      <c r="B11" s="842"/>
      <c r="C11" s="238" t="s">
        <v>30</v>
      </c>
      <c r="D11" s="238" t="s">
        <v>31</v>
      </c>
      <c r="E11" s="238" t="s">
        <v>244</v>
      </c>
      <c r="F11" s="238" t="s">
        <v>32</v>
      </c>
      <c r="G11" s="238" t="s">
        <v>33</v>
      </c>
      <c r="H11" s="238" t="s">
        <v>244</v>
      </c>
      <c r="J11" s="834"/>
      <c r="K11" s="834"/>
      <c r="L11" s="222"/>
      <c r="M11" s="222"/>
      <c r="N11" s="222"/>
      <c r="O11" s="222"/>
      <c r="P11" s="222"/>
      <c r="Q11" s="222"/>
      <c r="S11" s="834"/>
      <c r="T11" s="834"/>
      <c r="U11" s="222"/>
      <c r="V11" s="222"/>
      <c r="W11" s="222"/>
      <c r="X11" s="222"/>
      <c r="Y11" s="222"/>
      <c r="Z11" s="222"/>
    </row>
    <row r="12" spans="1:26">
      <c r="A12" s="116">
        <v>1</v>
      </c>
      <c r="B12" s="116">
        <v>2</v>
      </c>
      <c r="C12" s="116">
        <v>3</v>
      </c>
      <c r="D12" s="116">
        <v>4</v>
      </c>
      <c r="E12" s="116" t="s">
        <v>34</v>
      </c>
      <c r="F12" s="250">
        <v>6</v>
      </c>
      <c r="G12" s="250">
        <v>7</v>
      </c>
      <c r="H12" s="250" t="s">
        <v>35</v>
      </c>
      <c r="J12" s="224"/>
      <c r="K12" s="224"/>
      <c r="L12" s="224"/>
      <c r="M12" s="224"/>
      <c r="N12" s="224"/>
      <c r="O12" s="224"/>
      <c r="P12" s="224"/>
      <c r="Q12" s="224"/>
      <c r="S12" s="224"/>
      <c r="T12" s="224"/>
      <c r="U12" s="224"/>
      <c r="V12" s="224"/>
      <c r="W12" s="224"/>
      <c r="X12" s="224"/>
      <c r="Y12" s="224"/>
      <c r="Z12" s="224"/>
    </row>
    <row r="13" spans="1:26" ht="45">
      <c r="A13" s="116" t="s">
        <v>245</v>
      </c>
      <c r="B13" s="115" t="s">
        <v>36</v>
      </c>
      <c r="C13" s="229">
        <v>0</v>
      </c>
      <c r="D13" s="151">
        <v>0</v>
      </c>
      <c r="E13" s="147">
        <f>SUM(C13:D13)</f>
        <v>0</v>
      </c>
      <c r="F13" s="229">
        <v>0</v>
      </c>
      <c r="G13" s="248">
        <v>0</v>
      </c>
      <c r="H13" s="147">
        <f>SUM(F13:G13)</f>
        <v>0</v>
      </c>
      <c r="I13" s="120"/>
      <c r="J13" s="224"/>
      <c r="K13" s="225"/>
      <c r="L13" s="219"/>
      <c r="M13" s="227"/>
      <c r="N13" s="228"/>
      <c r="O13" s="219"/>
      <c r="P13" s="227"/>
      <c r="Q13" s="228"/>
      <c r="S13" s="224"/>
      <c r="T13" s="225"/>
      <c r="U13" s="226"/>
      <c r="V13" s="226"/>
      <c r="W13" s="228"/>
      <c r="X13" s="226"/>
      <c r="Y13" s="226"/>
      <c r="Z13" s="228"/>
    </row>
    <row r="14" spans="1:26" ht="54.75" customHeight="1">
      <c r="A14" s="116" t="s">
        <v>246</v>
      </c>
      <c r="B14" s="115" t="s">
        <v>37</v>
      </c>
      <c r="C14" s="229">
        <v>0</v>
      </c>
      <c r="D14" s="248">
        <v>31494.53</v>
      </c>
      <c r="E14" s="147">
        <f>SUM(C14:D14)</f>
        <v>31494.53</v>
      </c>
      <c r="F14" s="229">
        <v>0</v>
      </c>
      <c r="G14" s="248">
        <v>28560.77</v>
      </c>
      <c r="H14" s="147">
        <f>SUM(F14:G14)</f>
        <v>28560.77</v>
      </c>
      <c r="I14" s="120"/>
      <c r="J14" s="224"/>
      <c r="K14" s="225"/>
      <c r="L14" s="219"/>
      <c r="M14" s="227"/>
      <c r="N14" s="228"/>
      <c r="O14" s="219"/>
      <c r="P14" s="227"/>
      <c r="Q14" s="228"/>
      <c r="S14" s="224"/>
      <c r="T14" s="225"/>
      <c r="U14" s="226"/>
      <c r="V14" s="226"/>
      <c r="W14" s="228"/>
      <c r="X14" s="226"/>
      <c r="Y14" s="226"/>
      <c r="Z14" s="228"/>
    </row>
    <row r="15" spans="1:26" ht="60" customHeight="1">
      <c r="A15" s="116" t="s">
        <v>247</v>
      </c>
      <c r="B15" s="115" t="s">
        <v>38</v>
      </c>
      <c r="C15" s="229">
        <v>0</v>
      </c>
      <c r="D15" s="248">
        <v>52520.36</v>
      </c>
      <c r="E15" s="147">
        <f>SUM(C15:D15)</f>
        <v>52520.36</v>
      </c>
      <c r="F15" s="229">
        <v>0</v>
      </c>
      <c r="G15" s="248">
        <v>94626.75</v>
      </c>
      <c r="H15" s="147">
        <f>SUM(F15:G15)</f>
        <v>94626.75</v>
      </c>
      <c r="I15" s="120"/>
      <c r="J15" s="224"/>
      <c r="K15" s="225"/>
      <c r="L15" s="219"/>
      <c r="M15" s="227"/>
      <c r="N15" s="228"/>
      <c r="O15" s="219"/>
      <c r="P15" s="227"/>
      <c r="Q15" s="228"/>
      <c r="S15" s="224"/>
      <c r="T15" s="225"/>
      <c r="U15" s="226"/>
      <c r="V15" s="226"/>
      <c r="W15" s="228"/>
      <c r="X15" s="226"/>
      <c r="Y15" s="226"/>
      <c r="Z15" s="228"/>
    </row>
    <row r="16" spans="1:26" ht="15" customHeight="1">
      <c r="A16" s="116" t="s">
        <v>248</v>
      </c>
      <c r="B16" s="115" t="s">
        <v>122</v>
      </c>
      <c r="C16" s="229">
        <v>0</v>
      </c>
      <c r="D16" s="248">
        <v>160.99</v>
      </c>
      <c r="E16" s="147">
        <f>SUM(C16:D16)</f>
        <v>160.99</v>
      </c>
      <c r="F16" s="229">
        <v>0</v>
      </c>
      <c r="G16" s="248">
        <v>80.349999999999994</v>
      </c>
      <c r="H16" s="147">
        <f>SUM(F16:G16)</f>
        <v>80.349999999999994</v>
      </c>
      <c r="I16" s="120"/>
      <c r="J16" s="224"/>
      <c r="K16" s="225"/>
      <c r="L16" s="219"/>
      <c r="M16" s="227"/>
      <c r="N16" s="228"/>
      <c r="O16" s="219"/>
      <c r="P16" s="227"/>
      <c r="Q16" s="228"/>
      <c r="S16" s="224"/>
      <c r="T16" s="225"/>
      <c r="U16" s="226"/>
      <c r="V16" s="226"/>
      <c r="W16" s="228"/>
      <c r="X16" s="226"/>
      <c r="Y16" s="226"/>
      <c r="Z16" s="228"/>
    </row>
    <row r="17" spans="1:26" ht="15" customHeight="1">
      <c r="A17" s="117" t="s">
        <v>249</v>
      </c>
      <c r="B17" s="118" t="s">
        <v>244</v>
      </c>
      <c r="C17" s="147">
        <f>C13+C14+C15+C16</f>
        <v>0</v>
      </c>
      <c r="D17" s="147">
        <f>D13+D14+D15+D16</f>
        <v>84175.88</v>
      </c>
      <c r="E17" s="147">
        <f>SUM(C17:D17)</f>
        <v>84175.88</v>
      </c>
      <c r="F17" s="147">
        <f>SUM(F13:F16)</f>
        <v>0</v>
      </c>
      <c r="G17" s="147">
        <f>SUM(G13:G16)</f>
        <v>123267.87000000001</v>
      </c>
      <c r="H17" s="147">
        <f>SUM(F17:G17)</f>
        <v>123267.87000000001</v>
      </c>
      <c r="I17" s="120"/>
      <c r="J17" s="224"/>
      <c r="K17" s="225"/>
      <c r="L17" s="228"/>
      <c r="M17" s="228"/>
      <c r="N17" s="228"/>
      <c r="O17" s="228"/>
      <c r="P17" s="228"/>
      <c r="Q17" s="228"/>
      <c r="S17" s="224"/>
      <c r="T17" s="225"/>
      <c r="U17" s="228"/>
      <c r="V17" s="228"/>
      <c r="W17" s="228"/>
      <c r="X17" s="228"/>
      <c r="Y17" s="228"/>
      <c r="Z17" s="228"/>
    </row>
    <row r="18" spans="1:26" ht="5.25" customHeight="1"/>
    <row r="19" spans="1:26" ht="8.25" customHeight="1"/>
    <row r="20" spans="1:26">
      <c r="B20" s="2" t="s">
        <v>266</v>
      </c>
      <c r="C20" s="119"/>
      <c r="D20" s="119"/>
      <c r="E20" s="119"/>
      <c r="F20" s="180" t="s">
        <v>261</v>
      </c>
      <c r="G20" s="180"/>
    </row>
    <row r="22" spans="1:26">
      <c r="H22" s="196"/>
    </row>
  </sheetData>
  <mergeCells count="25">
    <mergeCell ref="K10:K11"/>
    <mergeCell ref="L10:N10"/>
    <mergeCell ref="O10:Q10"/>
    <mergeCell ref="S4:Z4"/>
    <mergeCell ref="S5:Z5"/>
    <mergeCell ref="S6:Z6"/>
    <mergeCell ref="S8:Z8"/>
    <mergeCell ref="S10:S11"/>
    <mergeCell ref="T10:T11"/>
    <mergeCell ref="U10:W10"/>
    <mergeCell ref="X10:Z10"/>
    <mergeCell ref="J4:Q4"/>
    <mergeCell ref="J5:Q5"/>
    <mergeCell ref="J6:Q6"/>
    <mergeCell ref="J8:Q8"/>
    <mergeCell ref="A10:A11"/>
    <mergeCell ref="B10:B11"/>
    <mergeCell ref="C10:E10"/>
    <mergeCell ref="F10:H10"/>
    <mergeCell ref="J10:J11"/>
    <mergeCell ref="A4:H4"/>
    <mergeCell ref="A5:H5"/>
    <mergeCell ref="A6:H6"/>
    <mergeCell ref="A8:H8"/>
    <mergeCell ref="J7:Q7"/>
  </mergeCells>
  <phoneticPr fontId="12" type="noConversion"/>
  <pageMargins left="0.35433070866141736" right="0.55118110236220474" top="0.98425196850393704" bottom="0.98425196850393704"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AP83"/>
  <sheetViews>
    <sheetView workbookViewId="0"/>
  </sheetViews>
  <sheetFormatPr defaultRowHeight="12.75"/>
  <cols>
    <col min="1" max="1" width="8" style="101" customWidth="1"/>
    <col min="2" max="2" width="1.5703125" style="101" hidden="1" customWidth="1"/>
    <col min="3" max="3" width="30.140625" style="101" customWidth="1"/>
    <col min="4" max="4" width="18.28515625" style="101" customWidth="1"/>
    <col min="5" max="5" width="0" style="101" hidden="1" customWidth="1"/>
    <col min="6" max="6" width="7.85546875" style="101" customWidth="1"/>
    <col min="7" max="7" width="11" style="101" customWidth="1"/>
    <col min="8" max="9" width="13.140625" style="138" customWidth="1"/>
    <col min="10" max="11" width="9.140625" style="217"/>
    <col min="12" max="12" width="10.140625" style="217" bestFit="1" customWidth="1"/>
    <col min="13" max="13" width="10.140625" style="113" bestFit="1" customWidth="1"/>
    <col min="14" max="14" width="10.28515625" style="113" customWidth="1"/>
    <col min="15" max="15" width="10.85546875" style="113" customWidth="1"/>
    <col min="16" max="16" width="11.140625" style="113" customWidth="1"/>
    <col min="17" max="17" width="9.5703125" style="113" bestFit="1" customWidth="1"/>
    <col min="18" max="19" width="9.140625" style="113"/>
    <col min="20" max="31" width="9.140625" style="101"/>
    <col min="32" max="42" width="9.140625" style="217"/>
    <col min="43" max="16384" width="9.140625" style="101"/>
  </cols>
  <sheetData>
    <row r="1" spans="1:9" ht="6" customHeight="1">
      <c r="G1" s="102"/>
      <c r="H1" s="131"/>
    </row>
    <row r="2" spans="1:9" ht="15.75">
      <c r="D2" s="103"/>
      <c r="F2" s="2" t="s">
        <v>168</v>
      </c>
      <c r="G2" s="132"/>
      <c r="H2" s="132"/>
      <c r="I2" s="101"/>
    </row>
    <row r="3" spans="1:9" ht="15.75">
      <c r="F3" s="2" t="s">
        <v>42</v>
      </c>
      <c r="G3" s="132"/>
      <c r="H3" s="132"/>
      <c r="I3" s="101"/>
    </row>
    <row r="4" spans="1:9" ht="8.25" customHeight="1"/>
    <row r="5" spans="1:9">
      <c r="A5" s="597" t="s">
        <v>169</v>
      </c>
      <c r="B5" s="598"/>
      <c r="C5" s="598"/>
      <c r="D5" s="598"/>
      <c r="E5" s="598"/>
      <c r="F5" s="598"/>
      <c r="G5" s="598"/>
      <c r="H5" s="598"/>
      <c r="I5" s="598"/>
    </row>
    <row r="6" spans="1:9">
      <c r="A6" s="599" t="s">
        <v>170</v>
      </c>
      <c r="B6" s="598"/>
      <c r="C6" s="598"/>
      <c r="D6" s="598"/>
      <c r="E6" s="598"/>
      <c r="F6" s="598"/>
      <c r="G6" s="598"/>
      <c r="H6" s="598"/>
      <c r="I6" s="598"/>
    </row>
    <row r="7" spans="1:9" ht="12.75" customHeight="1">
      <c r="A7" s="579" t="s">
        <v>257</v>
      </c>
      <c r="B7" s="579"/>
      <c r="C7" s="579"/>
      <c r="D7" s="579"/>
      <c r="E7" s="579"/>
      <c r="F7" s="579"/>
      <c r="G7" s="579"/>
      <c r="H7" s="579"/>
      <c r="I7" s="579"/>
    </row>
    <row r="8" spans="1:9">
      <c r="A8" s="600" t="s">
        <v>171</v>
      </c>
      <c r="B8" s="601"/>
      <c r="C8" s="601"/>
      <c r="D8" s="601"/>
      <c r="E8" s="601"/>
      <c r="F8" s="601"/>
      <c r="G8" s="601"/>
      <c r="H8" s="601"/>
      <c r="I8" s="601"/>
    </row>
    <row r="9" spans="1:9">
      <c r="A9" s="600" t="s">
        <v>262</v>
      </c>
      <c r="B9" s="601"/>
      <c r="C9" s="601"/>
      <c r="D9" s="601"/>
      <c r="E9" s="601"/>
      <c r="F9" s="601"/>
      <c r="G9" s="601"/>
      <c r="H9" s="601"/>
      <c r="I9" s="601"/>
    </row>
    <row r="10" spans="1:9">
      <c r="A10" s="600" t="s">
        <v>40</v>
      </c>
      <c r="B10" s="598"/>
      <c r="C10" s="598"/>
      <c r="D10" s="598"/>
      <c r="E10" s="598"/>
      <c r="F10" s="598"/>
      <c r="G10" s="598"/>
      <c r="H10" s="598"/>
      <c r="I10" s="598"/>
    </row>
    <row r="11" spans="1:9" ht="5.25" customHeight="1">
      <c r="A11" s="602"/>
      <c r="B11" s="603"/>
      <c r="C11" s="603"/>
      <c r="D11" s="603"/>
      <c r="E11" s="603"/>
      <c r="F11" s="603"/>
      <c r="G11" s="603"/>
      <c r="H11" s="603"/>
      <c r="I11" s="603"/>
    </row>
    <row r="12" spans="1:9" ht="15">
      <c r="A12" s="604" t="s">
        <v>172</v>
      </c>
      <c r="B12" s="605"/>
      <c r="C12" s="605"/>
      <c r="D12" s="605"/>
      <c r="E12" s="605"/>
      <c r="F12" s="605"/>
      <c r="G12" s="605"/>
      <c r="H12" s="605"/>
      <c r="I12" s="605"/>
    </row>
    <row r="13" spans="1:9" ht="6" customHeight="1">
      <c r="A13" s="606"/>
      <c r="B13" s="603"/>
      <c r="C13" s="603"/>
      <c r="D13" s="603"/>
      <c r="E13" s="603"/>
      <c r="F13" s="603"/>
      <c r="G13" s="603"/>
      <c r="H13" s="603"/>
      <c r="I13" s="603"/>
    </row>
    <row r="14" spans="1:9" ht="15">
      <c r="A14" s="604" t="s">
        <v>283</v>
      </c>
      <c r="B14" s="605"/>
      <c r="C14" s="605"/>
      <c r="D14" s="605"/>
      <c r="E14" s="605"/>
      <c r="F14" s="605"/>
      <c r="G14" s="605"/>
      <c r="H14" s="605"/>
      <c r="I14" s="605"/>
    </row>
    <row r="15" spans="1:9" ht="7.5" customHeight="1">
      <c r="A15" s="17"/>
      <c r="B15" s="125"/>
      <c r="C15" s="125"/>
      <c r="D15" s="125"/>
      <c r="E15" s="125"/>
      <c r="F15" s="125"/>
      <c r="G15" s="125"/>
      <c r="H15" s="133"/>
      <c r="I15" s="133"/>
    </row>
    <row r="16" spans="1:9" ht="12.75" customHeight="1">
      <c r="A16" s="607" t="s">
        <v>292</v>
      </c>
      <c r="B16" s="608"/>
      <c r="C16" s="608"/>
      <c r="D16" s="608"/>
      <c r="E16" s="608"/>
      <c r="F16" s="608"/>
      <c r="G16" s="608"/>
      <c r="H16" s="608"/>
      <c r="I16" s="608"/>
    </row>
    <row r="17" spans="1:42" ht="10.5" customHeight="1">
      <c r="A17" s="606" t="s">
        <v>45</v>
      </c>
      <c r="B17" s="603"/>
      <c r="C17" s="603"/>
      <c r="D17" s="603"/>
      <c r="E17" s="603"/>
      <c r="F17" s="603"/>
      <c r="G17" s="603"/>
      <c r="H17" s="603"/>
      <c r="I17" s="603"/>
    </row>
    <row r="18" spans="1:42" s="125" customFormat="1" ht="12.75" customHeight="1">
      <c r="A18" s="609" t="s">
        <v>267</v>
      </c>
      <c r="B18" s="603"/>
      <c r="C18" s="603"/>
      <c r="D18" s="603"/>
      <c r="E18" s="603"/>
      <c r="F18" s="603"/>
      <c r="G18" s="603"/>
      <c r="H18" s="603"/>
      <c r="I18" s="603"/>
      <c r="J18" s="218"/>
      <c r="K18" s="218"/>
      <c r="L18" s="218"/>
      <c r="M18" s="253"/>
      <c r="N18" s="253"/>
      <c r="O18" s="253"/>
      <c r="P18" s="253"/>
      <c r="Q18" s="253"/>
      <c r="R18" s="253"/>
      <c r="S18" s="253"/>
      <c r="AF18" s="218"/>
      <c r="AG18" s="218"/>
      <c r="AH18" s="218"/>
      <c r="AI18" s="218"/>
      <c r="AJ18" s="218"/>
      <c r="AK18" s="218"/>
      <c r="AL18" s="218"/>
      <c r="AM18" s="218"/>
      <c r="AN18" s="218"/>
      <c r="AO18" s="218"/>
      <c r="AP18" s="218"/>
    </row>
    <row r="19" spans="1:42" s="104" customFormat="1" ht="42.75" customHeight="1">
      <c r="A19" s="610" t="s">
        <v>46</v>
      </c>
      <c r="B19" s="610"/>
      <c r="C19" s="610" t="s">
        <v>47</v>
      </c>
      <c r="D19" s="611"/>
      <c r="E19" s="611"/>
      <c r="F19" s="611"/>
      <c r="G19" s="168" t="s">
        <v>173</v>
      </c>
      <c r="H19" s="264" t="s">
        <v>285</v>
      </c>
      <c r="I19" s="237" t="s">
        <v>286</v>
      </c>
      <c r="J19" s="215"/>
      <c r="K19" s="215"/>
      <c r="L19" s="215"/>
      <c r="M19" s="215"/>
      <c r="N19" s="215"/>
      <c r="O19" s="215"/>
      <c r="P19" s="215"/>
      <c r="Q19" s="215"/>
      <c r="R19" s="215"/>
      <c r="S19" s="215"/>
      <c r="T19" s="215"/>
      <c r="AF19" s="215"/>
      <c r="AG19" s="215"/>
      <c r="AH19" s="215"/>
      <c r="AI19" s="215"/>
      <c r="AJ19" s="215"/>
      <c r="AK19" s="215"/>
      <c r="AL19" s="215"/>
      <c r="AM19" s="215"/>
      <c r="AN19" s="215"/>
      <c r="AO19" s="215"/>
      <c r="AP19" s="215"/>
    </row>
    <row r="20" spans="1:42" ht="15.75">
      <c r="A20" s="105" t="s">
        <v>49</v>
      </c>
      <c r="B20" s="106" t="s">
        <v>174</v>
      </c>
      <c r="C20" s="612" t="s">
        <v>174</v>
      </c>
      <c r="D20" s="613"/>
      <c r="E20" s="613"/>
      <c r="F20" s="613"/>
      <c r="G20" s="106"/>
      <c r="H20" s="134">
        <f>H21+H28</f>
        <v>524683.36</v>
      </c>
      <c r="I20" s="134">
        <f>I21+I28</f>
        <v>331671.58</v>
      </c>
      <c r="L20" s="243"/>
      <c r="M20" s="247"/>
      <c r="N20" s="217"/>
      <c r="O20" s="217"/>
      <c r="P20" s="217"/>
      <c r="Q20" s="217"/>
      <c r="R20" s="217"/>
      <c r="S20" s="217"/>
      <c r="T20" s="217"/>
    </row>
    <row r="21" spans="1:42" ht="15.75">
      <c r="A21" s="84" t="s">
        <v>51</v>
      </c>
      <c r="B21" s="107" t="s">
        <v>175</v>
      </c>
      <c r="C21" s="614" t="s">
        <v>175</v>
      </c>
      <c r="D21" s="614"/>
      <c r="E21" s="614"/>
      <c r="F21" s="614"/>
      <c r="G21" s="162">
        <v>8</v>
      </c>
      <c r="H21" s="135">
        <f>H22+H23+H24+H25</f>
        <v>477533.60000000003</v>
      </c>
      <c r="I21" s="135">
        <f>I22+I23+I24+I25</f>
        <v>290740.2</v>
      </c>
      <c r="L21" s="244"/>
      <c r="M21" s="244"/>
      <c r="N21" s="244"/>
      <c r="O21" s="244"/>
      <c r="P21" s="244"/>
      <c r="Q21" s="217"/>
      <c r="R21" s="217"/>
      <c r="S21" s="217"/>
      <c r="T21" s="217"/>
    </row>
    <row r="22" spans="1:42" ht="15.75">
      <c r="A22" s="128" t="s">
        <v>176</v>
      </c>
      <c r="B22" s="129" t="s">
        <v>118</v>
      </c>
      <c r="C22" s="615" t="s">
        <v>118</v>
      </c>
      <c r="D22" s="615"/>
      <c r="E22" s="615"/>
      <c r="F22" s="615"/>
      <c r="G22" s="163"/>
      <c r="H22" s="178">
        <v>158316.85</v>
      </c>
      <c r="I22" s="178">
        <v>60306.87</v>
      </c>
      <c r="L22" s="245"/>
      <c r="M22" s="245"/>
      <c r="N22" s="245"/>
      <c r="O22" s="245"/>
      <c r="P22" s="245"/>
      <c r="Q22" s="217"/>
      <c r="R22" s="217"/>
      <c r="S22" s="217"/>
      <c r="T22" s="217"/>
    </row>
    <row r="23" spans="1:42" ht="15.75">
      <c r="A23" s="108" t="s">
        <v>177</v>
      </c>
      <c r="B23" s="110" t="s">
        <v>178</v>
      </c>
      <c r="C23" s="616" t="s">
        <v>178</v>
      </c>
      <c r="D23" s="616"/>
      <c r="E23" s="616"/>
      <c r="F23" s="616"/>
      <c r="G23" s="164"/>
      <c r="H23" s="169">
        <v>260852.68</v>
      </c>
      <c r="I23" s="169">
        <v>159331</v>
      </c>
      <c r="L23" s="245"/>
      <c r="M23" s="245"/>
      <c r="N23" s="245"/>
      <c r="O23" s="245"/>
      <c r="P23" s="245"/>
      <c r="Q23" s="217"/>
      <c r="R23" s="217"/>
      <c r="S23" s="217"/>
      <c r="T23" s="217"/>
    </row>
    <row r="24" spans="1:42" ht="15.75">
      <c r="A24" s="108" t="s">
        <v>179</v>
      </c>
      <c r="B24" s="109" t="s">
        <v>180</v>
      </c>
      <c r="C24" s="616" t="s">
        <v>180</v>
      </c>
      <c r="D24" s="616"/>
      <c r="E24" s="616"/>
      <c r="F24" s="616"/>
      <c r="G24" s="164"/>
      <c r="H24" s="169">
        <v>58283.43</v>
      </c>
      <c r="I24" s="136">
        <v>71021.69</v>
      </c>
      <c r="L24" s="245"/>
      <c r="M24" s="245"/>
      <c r="N24" s="245"/>
      <c r="O24" s="245"/>
      <c r="P24" s="245"/>
      <c r="Q24" s="217"/>
      <c r="R24" s="217"/>
      <c r="S24" s="217"/>
      <c r="T24" s="217"/>
    </row>
    <row r="25" spans="1:42" ht="15.75">
      <c r="A25" s="108" t="s">
        <v>181</v>
      </c>
      <c r="B25" s="110" t="s">
        <v>182</v>
      </c>
      <c r="C25" s="617" t="s">
        <v>182</v>
      </c>
      <c r="D25" s="617"/>
      <c r="E25" s="617"/>
      <c r="F25" s="617"/>
      <c r="G25" s="164"/>
      <c r="H25" s="169">
        <v>80.64</v>
      </c>
      <c r="I25" s="136">
        <v>80.64</v>
      </c>
      <c r="L25" s="245"/>
      <c r="M25" s="245"/>
      <c r="N25" s="245"/>
      <c r="O25" s="245"/>
      <c r="P25" s="245"/>
      <c r="Q25" s="217"/>
      <c r="R25" s="217"/>
      <c r="S25" s="217"/>
      <c r="T25" s="217"/>
    </row>
    <row r="26" spans="1:42" ht="15.75">
      <c r="A26" s="108" t="s">
        <v>63</v>
      </c>
      <c r="B26" s="109" t="s">
        <v>183</v>
      </c>
      <c r="C26" s="616" t="s">
        <v>183</v>
      </c>
      <c r="D26" s="616"/>
      <c r="E26" s="616"/>
      <c r="F26" s="616"/>
      <c r="G26" s="164"/>
      <c r="H26" s="254">
        <v>0</v>
      </c>
      <c r="I26" s="179">
        <v>0</v>
      </c>
      <c r="L26" s="245"/>
      <c r="M26" s="245"/>
      <c r="N26" s="245"/>
      <c r="O26" s="245"/>
      <c r="P26" s="245"/>
      <c r="Q26" s="217"/>
      <c r="R26" s="217"/>
      <c r="S26" s="217"/>
      <c r="T26" s="217"/>
    </row>
    <row r="27" spans="1:42" ht="15.75">
      <c r="A27" s="84" t="s">
        <v>85</v>
      </c>
      <c r="B27" s="107" t="s">
        <v>184</v>
      </c>
      <c r="C27" s="618" t="s">
        <v>184</v>
      </c>
      <c r="D27" s="618"/>
      <c r="E27" s="618"/>
      <c r="F27" s="618"/>
      <c r="G27" s="162"/>
      <c r="H27" s="135">
        <f>H28+H29</f>
        <v>47149.760000000002</v>
      </c>
      <c r="I27" s="135">
        <f>I28+I29</f>
        <v>40931.379999999997</v>
      </c>
      <c r="L27" s="246"/>
      <c r="M27" s="246"/>
      <c r="N27" s="246"/>
      <c r="O27" s="246"/>
      <c r="P27" s="246"/>
      <c r="Q27" s="246"/>
      <c r="R27" s="217"/>
      <c r="S27" s="217"/>
      <c r="T27" s="217"/>
    </row>
    <row r="28" spans="1:42" ht="15.75">
      <c r="A28" s="108" t="s">
        <v>185</v>
      </c>
      <c r="B28" s="110" t="s">
        <v>186</v>
      </c>
      <c r="C28" s="617" t="s">
        <v>186</v>
      </c>
      <c r="D28" s="617"/>
      <c r="E28" s="617"/>
      <c r="F28" s="617"/>
      <c r="G28" s="163">
        <v>9</v>
      </c>
      <c r="H28" s="169">
        <v>47149.760000000002</v>
      </c>
      <c r="I28" s="169">
        <v>40931.379999999997</v>
      </c>
      <c r="M28" s="245"/>
      <c r="N28" s="245"/>
      <c r="O28" s="245"/>
      <c r="P28" s="245"/>
      <c r="Q28" s="245"/>
      <c r="R28" s="244"/>
      <c r="S28" s="217"/>
      <c r="T28" s="217"/>
    </row>
    <row r="29" spans="1:42" ht="15.75">
      <c r="A29" s="108" t="s">
        <v>187</v>
      </c>
      <c r="B29" s="110" t="s">
        <v>188</v>
      </c>
      <c r="C29" s="616" t="s">
        <v>188</v>
      </c>
      <c r="D29" s="616"/>
      <c r="E29" s="616"/>
      <c r="F29" s="616"/>
      <c r="G29" s="164"/>
      <c r="H29" s="179">
        <v>0</v>
      </c>
      <c r="I29" s="179">
        <v>0</v>
      </c>
      <c r="M29" s="245"/>
      <c r="N29" s="245"/>
      <c r="O29" s="245"/>
      <c r="P29" s="245"/>
      <c r="Q29" s="217"/>
      <c r="R29" s="217"/>
      <c r="S29" s="217"/>
      <c r="T29" s="217"/>
    </row>
    <row r="30" spans="1:42" ht="15.75">
      <c r="A30" s="105" t="s">
        <v>88</v>
      </c>
      <c r="B30" s="106" t="s">
        <v>189</v>
      </c>
      <c r="C30" s="612" t="s">
        <v>189</v>
      </c>
      <c r="D30" s="612"/>
      <c r="E30" s="612"/>
      <c r="F30" s="612"/>
      <c r="G30" s="165"/>
      <c r="H30" s="134">
        <f>H31+H32+H33+H34+H35+H36+H37+H38+H39+H40+H41+H42+H43+H44</f>
        <v>502613.24000000005</v>
      </c>
      <c r="I30" s="134">
        <f>I31+I32+I33+I34+I35+I36+I37+I38+I39+I40+I41+I42+I43+I44</f>
        <v>365404.80000000005</v>
      </c>
      <c r="M30" s="244"/>
      <c r="N30" s="244"/>
      <c r="O30" s="217"/>
      <c r="P30" s="217"/>
      <c r="Q30" s="217"/>
      <c r="R30" s="217"/>
      <c r="S30" s="217"/>
      <c r="T30" s="217"/>
    </row>
    <row r="31" spans="1:42" ht="15.75">
      <c r="A31" s="128" t="s">
        <v>51</v>
      </c>
      <c r="B31" s="129" t="s">
        <v>190</v>
      </c>
      <c r="C31" s="617" t="s">
        <v>191</v>
      </c>
      <c r="D31" s="619"/>
      <c r="E31" s="619"/>
      <c r="F31" s="619"/>
      <c r="G31" s="163"/>
      <c r="H31" s="169">
        <v>423851.33</v>
      </c>
      <c r="I31" s="169">
        <v>289501.21000000002</v>
      </c>
      <c r="M31" s="245"/>
      <c r="N31" s="245"/>
      <c r="O31" s="245"/>
      <c r="P31" s="246"/>
      <c r="Q31" s="245"/>
      <c r="R31" s="217"/>
      <c r="S31" s="217"/>
      <c r="T31" s="217"/>
    </row>
    <row r="32" spans="1:42" ht="15.75">
      <c r="A32" s="108" t="s">
        <v>63</v>
      </c>
      <c r="B32" s="109" t="s">
        <v>192</v>
      </c>
      <c r="C32" s="616" t="s">
        <v>193</v>
      </c>
      <c r="D32" s="620"/>
      <c r="E32" s="620"/>
      <c r="F32" s="620"/>
      <c r="G32" s="164"/>
      <c r="H32" s="169">
        <v>6515</v>
      </c>
      <c r="I32" s="136">
        <v>41215.32</v>
      </c>
      <c r="M32" s="217"/>
      <c r="N32" s="217"/>
      <c r="O32" s="217"/>
      <c r="P32" s="217"/>
      <c r="Q32" s="217"/>
      <c r="R32" s="217"/>
      <c r="S32" s="217"/>
      <c r="T32" s="217"/>
    </row>
    <row r="33" spans="1:20" ht="15.75">
      <c r="A33" s="108" t="s">
        <v>85</v>
      </c>
      <c r="B33" s="109" t="s">
        <v>194</v>
      </c>
      <c r="C33" s="616" t="s">
        <v>195</v>
      </c>
      <c r="D33" s="620"/>
      <c r="E33" s="620"/>
      <c r="F33" s="620"/>
      <c r="G33" s="164"/>
      <c r="H33" s="136">
        <v>12114.82</v>
      </c>
      <c r="I33" s="136">
        <v>8599.75</v>
      </c>
      <c r="M33" s="217"/>
      <c r="N33" s="217"/>
      <c r="O33" s="217"/>
      <c r="P33" s="217"/>
      <c r="Q33" s="217"/>
      <c r="R33" s="217"/>
      <c r="S33" s="217"/>
      <c r="T33" s="217"/>
    </row>
    <row r="34" spans="1:20" ht="15.75">
      <c r="A34" s="108" t="s">
        <v>87</v>
      </c>
      <c r="B34" s="109" t="s">
        <v>196</v>
      </c>
      <c r="C34" s="621" t="s">
        <v>197</v>
      </c>
      <c r="D34" s="620"/>
      <c r="E34" s="620"/>
      <c r="F34" s="620"/>
      <c r="G34" s="164"/>
      <c r="H34" s="136">
        <v>0</v>
      </c>
      <c r="I34" s="136">
        <v>342</v>
      </c>
      <c r="M34" s="217"/>
      <c r="N34" s="217"/>
      <c r="O34" s="217"/>
      <c r="P34" s="217"/>
      <c r="Q34" s="217"/>
      <c r="R34" s="217"/>
      <c r="S34" s="217"/>
      <c r="T34" s="217"/>
    </row>
    <row r="35" spans="1:20" ht="15.75">
      <c r="A35" s="108" t="s">
        <v>113</v>
      </c>
      <c r="B35" s="109" t="s">
        <v>198</v>
      </c>
      <c r="C35" s="621" t="s">
        <v>199</v>
      </c>
      <c r="D35" s="620"/>
      <c r="E35" s="620"/>
      <c r="F35" s="620"/>
      <c r="G35" s="164"/>
      <c r="H35" s="169">
        <v>11661.06</v>
      </c>
      <c r="I35" s="169">
        <v>12901.42</v>
      </c>
      <c r="M35" s="244"/>
      <c r="N35" s="244"/>
      <c r="O35" s="244"/>
      <c r="P35" s="244"/>
      <c r="Q35" s="217"/>
      <c r="R35" s="217"/>
      <c r="S35" s="217"/>
      <c r="T35" s="217"/>
    </row>
    <row r="36" spans="1:20" ht="15.75">
      <c r="A36" s="108" t="s">
        <v>200</v>
      </c>
      <c r="B36" s="109" t="s">
        <v>201</v>
      </c>
      <c r="C36" s="621" t="s">
        <v>202</v>
      </c>
      <c r="D36" s="620"/>
      <c r="E36" s="620"/>
      <c r="F36" s="620"/>
      <c r="G36" s="164"/>
      <c r="H36" s="169">
        <v>779</v>
      </c>
      <c r="I36" s="169">
        <v>127</v>
      </c>
      <c r="M36" s="245"/>
      <c r="N36" s="217"/>
      <c r="O36" s="217"/>
      <c r="P36" s="245"/>
      <c r="Q36" s="217"/>
      <c r="R36" s="217"/>
      <c r="S36" s="217"/>
      <c r="T36" s="217"/>
    </row>
    <row r="37" spans="1:20" ht="15.75">
      <c r="A37" s="108" t="s">
        <v>203</v>
      </c>
      <c r="B37" s="109" t="s">
        <v>204</v>
      </c>
      <c r="C37" s="621" t="s">
        <v>205</v>
      </c>
      <c r="D37" s="620"/>
      <c r="E37" s="620"/>
      <c r="F37" s="620"/>
      <c r="G37" s="164"/>
      <c r="H37" s="136">
        <v>0</v>
      </c>
      <c r="I37" s="136">
        <v>0</v>
      </c>
      <c r="M37" s="245"/>
      <c r="N37" s="217"/>
      <c r="O37" s="217"/>
      <c r="P37" s="245"/>
      <c r="Q37" s="217"/>
      <c r="R37" s="217"/>
      <c r="S37" s="217"/>
      <c r="T37" s="217"/>
    </row>
    <row r="38" spans="1:20" ht="15.75">
      <c r="A38" s="108" t="s">
        <v>206</v>
      </c>
      <c r="B38" s="109" t="s">
        <v>207</v>
      </c>
      <c r="C38" s="616" t="s">
        <v>207</v>
      </c>
      <c r="D38" s="620"/>
      <c r="E38" s="620"/>
      <c r="F38" s="620"/>
      <c r="G38" s="164"/>
      <c r="H38" s="136">
        <v>0</v>
      </c>
      <c r="I38" s="136">
        <v>0</v>
      </c>
      <c r="M38" s="245"/>
      <c r="N38" s="258"/>
      <c r="O38" s="217"/>
      <c r="P38" s="245"/>
      <c r="Q38" s="217"/>
      <c r="R38" s="217"/>
      <c r="S38" s="217"/>
      <c r="T38" s="217"/>
    </row>
    <row r="39" spans="1:20" ht="15.75">
      <c r="A39" s="108" t="s">
        <v>208</v>
      </c>
      <c r="B39" s="109" t="s">
        <v>209</v>
      </c>
      <c r="C39" s="615" t="s">
        <v>209</v>
      </c>
      <c r="D39" s="619"/>
      <c r="E39" s="619"/>
      <c r="F39" s="619"/>
      <c r="G39" s="164"/>
      <c r="H39" s="169">
        <v>3596.53</v>
      </c>
      <c r="I39" s="136">
        <v>956.65</v>
      </c>
      <c r="M39" s="245"/>
      <c r="N39" s="258"/>
      <c r="O39" s="217"/>
      <c r="P39" s="245"/>
      <c r="Q39" s="217"/>
      <c r="R39" s="217"/>
      <c r="S39" s="217"/>
      <c r="T39" s="217"/>
    </row>
    <row r="40" spans="1:20" ht="15.75" customHeight="1">
      <c r="A40" s="108" t="s">
        <v>210</v>
      </c>
      <c r="B40" s="109" t="s">
        <v>211</v>
      </c>
      <c r="C40" s="616" t="s">
        <v>212</v>
      </c>
      <c r="D40" s="611"/>
      <c r="E40" s="611"/>
      <c r="F40" s="611"/>
      <c r="G40" s="164"/>
      <c r="H40" s="169">
        <v>34492.839999999997</v>
      </c>
      <c r="I40" s="169">
        <v>2930</v>
      </c>
      <c r="L40" s="266"/>
      <c r="M40" s="245"/>
      <c r="N40" s="267"/>
      <c r="O40" s="217"/>
      <c r="P40" s="245"/>
      <c r="Q40" s="217"/>
      <c r="R40" s="217"/>
      <c r="S40" s="217"/>
      <c r="T40" s="217"/>
    </row>
    <row r="41" spans="1:20" ht="15.75" customHeight="1">
      <c r="A41" s="108" t="s">
        <v>213</v>
      </c>
      <c r="B41" s="109" t="s">
        <v>214</v>
      </c>
      <c r="C41" s="616" t="s">
        <v>215</v>
      </c>
      <c r="D41" s="620"/>
      <c r="E41" s="620"/>
      <c r="F41" s="620"/>
      <c r="G41" s="164"/>
      <c r="H41" s="169">
        <v>0</v>
      </c>
      <c r="I41" s="169">
        <v>0</v>
      </c>
      <c r="M41" s="246"/>
      <c r="N41" s="246"/>
      <c r="O41" s="246"/>
      <c r="P41" s="246"/>
      <c r="Q41" s="217"/>
      <c r="R41" s="217"/>
      <c r="S41" s="217"/>
      <c r="T41" s="217"/>
    </row>
    <row r="42" spans="1:20" ht="15.75">
      <c r="A42" s="108" t="s">
        <v>216</v>
      </c>
      <c r="B42" s="109" t="s">
        <v>217</v>
      </c>
      <c r="C42" s="616" t="s">
        <v>218</v>
      </c>
      <c r="D42" s="620"/>
      <c r="E42" s="620"/>
      <c r="F42" s="620"/>
      <c r="G42" s="164"/>
      <c r="H42" s="169">
        <v>0</v>
      </c>
      <c r="I42" s="136">
        <v>0</v>
      </c>
      <c r="M42" s="217"/>
      <c r="N42" s="217"/>
      <c r="O42" s="217"/>
      <c r="P42" s="217"/>
      <c r="Q42" s="217"/>
      <c r="R42" s="217"/>
      <c r="S42" s="217"/>
      <c r="T42" s="217"/>
    </row>
    <row r="43" spans="1:20" ht="15.75">
      <c r="A43" s="108" t="s">
        <v>219</v>
      </c>
      <c r="B43" s="109" t="s">
        <v>220</v>
      </c>
      <c r="C43" s="616" t="s">
        <v>221</v>
      </c>
      <c r="D43" s="620"/>
      <c r="E43" s="620"/>
      <c r="F43" s="620"/>
      <c r="G43" s="164"/>
      <c r="H43" s="169">
        <v>9602.66</v>
      </c>
      <c r="I43" s="136">
        <v>8831.4500000000007</v>
      </c>
      <c r="M43" s="217"/>
      <c r="N43" s="217"/>
      <c r="O43" s="217"/>
      <c r="P43" s="217"/>
      <c r="Q43" s="217"/>
      <c r="R43" s="217"/>
      <c r="S43" s="217"/>
      <c r="T43" s="217"/>
    </row>
    <row r="44" spans="1:20" ht="15.75">
      <c r="A44" s="108" t="s">
        <v>222</v>
      </c>
      <c r="B44" s="109" t="s">
        <v>223</v>
      </c>
      <c r="C44" s="622" t="s">
        <v>224</v>
      </c>
      <c r="D44" s="623"/>
      <c r="E44" s="623"/>
      <c r="F44" s="624"/>
      <c r="G44" s="164"/>
      <c r="H44" s="136">
        <v>0</v>
      </c>
      <c r="I44" s="136">
        <v>0</v>
      </c>
      <c r="M44" s="217"/>
      <c r="N44" s="217"/>
      <c r="O44" s="217"/>
      <c r="P44" s="217"/>
      <c r="Q44" s="217"/>
      <c r="R44" s="217"/>
      <c r="S44" s="217"/>
      <c r="T44" s="217"/>
    </row>
    <row r="45" spans="1:20" ht="15.75">
      <c r="A45" s="106" t="s">
        <v>90</v>
      </c>
      <c r="B45" s="111" t="s">
        <v>225</v>
      </c>
      <c r="C45" s="625" t="s">
        <v>225</v>
      </c>
      <c r="D45" s="626"/>
      <c r="E45" s="626"/>
      <c r="F45" s="627"/>
      <c r="G45" s="165"/>
      <c r="H45" s="134">
        <f>H20-H30</f>
        <v>22070.119999999937</v>
      </c>
      <c r="I45" s="134">
        <f>I20-I30</f>
        <v>-33733.22000000003</v>
      </c>
      <c r="M45" s="217"/>
      <c r="N45" s="217"/>
      <c r="O45" s="217"/>
      <c r="P45" s="217"/>
      <c r="Q45" s="217"/>
      <c r="R45" s="217"/>
      <c r="S45" s="217"/>
      <c r="T45" s="217"/>
    </row>
    <row r="46" spans="1:20" ht="15.75">
      <c r="A46" s="106" t="s">
        <v>116</v>
      </c>
      <c r="B46" s="106" t="s">
        <v>226</v>
      </c>
      <c r="C46" s="628" t="s">
        <v>226</v>
      </c>
      <c r="D46" s="626"/>
      <c r="E46" s="626"/>
      <c r="F46" s="627"/>
      <c r="G46" s="166"/>
      <c r="H46" s="134">
        <f>H47-H48-H49</f>
        <v>0</v>
      </c>
      <c r="I46" s="134">
        <f>I47-I48-I49</f>
        <v>0</v>
      </c>
      <c r="M46" s="217"/>
      <c r="N46" s="217"/>
      <c r="O46" s="217"/>
      <c r="P46" s="217"/>
      <c r="Q46" s="217"/>
      <c r="R46" s="217"/>
      <c r="S46" s="217"/>
      <c r="T46" s="217"/>
    </row>
    <row r="47" spans="1:20" ht="15.75">
      <c r="A47" s="110" t="s">
        <v>227</v>
      </c>
      <c r="B47" s="109" t="s">
        <v>228</v>
      </c>
      <c r="C47" s="622" t="s">
        <v>229</v>
      </c>
      <c r="D47" s="623"/>
      <c r="E47" s="623"/>
      <c r="F47" s="624"/>
      <c r="G47" s="242"/>
      <c r="H47" s="136">
        <v>0</v>
      </c>
      <c r="I47" s="136">
        <v>0</v>
      </c>
      <c r="M47" s="217"/>
      <c r="N47" s="217"/>
      <c r="O47" s="217"/>
      <c r="P47" s="217"/>
      <c r="Q47" s="217"/>
      <c r="R47" s="217"/>
      <c r="S47" s="217"/>
      <c r="T47" s="217"/>
    </row>
    <row r="48" spans="1:20" ht="15.75">
      <c r="A48" s="110" t="s">
        <v>63</v>
      </c>
      <c r="B48" s="109" t="s">
        <v>230</v>
      </c>
      <c r="C48" s="622" t="s">
        <v>230</v>
      </c>
      <c r="D48" s="623"/>
      <c r="E48" s="623"/>
      <c r="F48" s="624"/>
      <c r="G48" s="167"/>
      <c r="H48" s="136">
        <v>0</v>
      </c>
      <c r="I48" s="136">
        <v>0</v>
      </c>
      <c r="M48" s="217"/>
      <c r="N48" s="217"/>
      <c r="O48" s="217"/>
      <c r="P48" s="217"/>
      <c r="Q48" s="217"/>
      <c r="R48" s="217"/>
      <c r="S48" s="217"/>
      <c r="T48" s="217"/>
    </row>
    <row r="49" spans="1:42" ht="15.75">
      <c r="A49" s="110" t="s">
        <v>231</v>
      </c>
      <c r="B49" s="109" t="s">
        <v>232</v>
      </c>
      <c r="C49" s="622" t="s">
        <v>233</v>
      </c>
      <c r="D49" s="623"/>
      <c r="E49" s="623"/>
      <c r="F49" s="624"/>
      <c r="G49" s="242"/>
      <c r="H49" s="136">
        <v>0</v>
      </c>
      <c r="I49" s="136">
        <v>0</v>
      </c>
      <c r="M49" s="217"/>
      <c r="N49" s="217"/>
      <c r="O49" s="217"/>
      <c r="P49" s="217"/>
      <c r="Q49" s="217"/>
      <c r="R49" s="217"/>
      <c r="S49" s="217"/>
      <c r="T49" s="217"/>
    </row>
    <row r="50" spans="1:42" s="192" customFormat="1">
      <c r="A50" s="189" t="s">
        <v>123</v>
      </c>
      <c r="B50" s="190" t="s">
        <v>234</v>
      </c>
      <c r="C50" s="629" t="s">
        <v>234</v>
      </c>
      <c r="D50" s="630"/>
      <c r="E50" s="630"/>
      <c r="F50" s="631"/>
      <c r="G50" s="191"/>
      <c r="H50" s="143">
        <v>0</v>
      </c>
      <c r="I50" s="143">
        <v>0</v>
      </c>
      <c r="J50" s="220"/>
      <c r="K50" s="220"/>
      <c r="L50" s="220"/>
      <c r="M50" s="220"/>
      <c r="N50" s="220"/>
      <c r="O50" s="220"/>
      <c r="P50" s="220"/>
      <c r="Q50" s="220"/>
      <c r="R50" s="220"/>
      <c r="S50" s="220"/>
      <c r="T50" s="220"/>
      <c r="AF50" s="220"/>
      <c r="AG50" s="220"/>
      <c r="AH50" s="220"/>
      <c r="AI50" s="220"/>
      <c r="AJ50" s="220"/>
      <c r="AK50" s="220"/>
      <c r="AL50" s="220"/>
      <c r="AM50" s="220"/>
      <c r="AN50" s="220"/>
      <c r="AO50" s="220"/>
      <c r="AP50" s="220"/>
    </row>
    <row r="51" spans="1:42" s="194" customFormat="1" ht="27" customHeight="1">
      <c r="A51" s="174" t="s">
        <v>149</v>
      </c>
      <c r="B51" s="193" t="s">
        <v>235</v>
      </c>
      <c r="C51" s="632" t="s">
        <v>235</v>
      </c>
      <c r="D51" s="633"/>
      <c r="E51" s="633"/>
      <c r="F51" s="634"/>
      <c r="G51" s="175"/>
      <c r="H51" s="176">
        <v>0</v>
      </c>
      <c r="I51" s="176">
        <v>0</v>
      </c>
      <c r="J51" s="220"/>
      <c r="K51" s="220"/>
      <c r="L51" s="220"/>
      <c r="M51" s="220"/>
      <c r="N51" s="220"/>
      <c r="O51" s="220"/>
      <c r="P51" s="220"/>
      <c r="Q51" s="220"/>
      <c r="R51" s="220"/>
      <c r="S51" s="220"/>
      <c r="T51" s="220"/>
      <c r="AF51" s="220"/>
      <c r="AG51" s="220"/>
      <c r="AH51" s="220"/>
      <c r="AI51" s="220"/>
      <c r="AJ51" s="220"/>
      <c r="AK51" s="220"/>
      <c r="AL51" s="220"/>
      <c r="AM51" s="220"/>
      <c r="AN51" s="220"/>
      <c r="AO51" s="220"/>
      <c r="AP51" s="220"/>
    </row>
    <row r="52" spans="1:42" s="194" customFormat="1">
      <c r="A52" s="174" t="s">
        <v>161</v>
      </c>
      <c r="B52" s="193" t="s">
        <v>236</v>
      </c>
      <c r="C52" s="635" t="s">
        <v>236</v>
      </c>
      <c r="D52" s="636"/>
      <c r="E52" s="636"/>
      <c r="F52" s="637"/>
      <c r="G52" s="175"/>
      <c r="H52" s="176">
        <v>0</v>
      </c>
      <c r="I52" s="176">
        <v>0</v>
      </c>
      <c r="J52" s="220"/>
      <c r="K52" s="220"/>
      <c r="L52" s="220"/>
      <c r="M52" s="220"/>
      <c r="N52" s="220"/>
      <c r="O52" s="220"/>
      <c r="P52" s="220"/>
      <c r="Q52" s="220"/>
      <c r="R52" s="220"/>
      <c r="S52" s="220"/>
      <c r="T52" s="220"/>
      <c r="AF52" s="220"/>
      <c r="AG52" s="220"/>
      <c r="AH52" s="220"/>
      <c r="AI52" s="220"/>
      <c r="AJ52" s="220"/>
      <c r="AK52" s="220"/>
      <c r="AL52" s="220"/>
      <c r="AM52" s="220"/>
      <c r="AN52" s="220"/>
      <c r="AO52" s="220"/>
      <c r="AP52" s="220"/>
    </row>
    <row r="53" spans="1:42" ht="26.25" customHeight="1">
      <c r="A53" s="106" t="s">
        <v>237</v>
      </c>
      <c r="B53" s="106" t="s">
        <v>238</v>
      </c>
      <c r="C53" s="638" t="s">
        <v>238</v>
      </c>
      <c r="D53" s="639"/>
      <c r="E53" s="639"/>
      <c r="F53" s="640"/>
      <c r="G53" s="239"/>
      <c r="H53" s="240">
        <f>H45+H50+H46</f>
        <v>22070.119999999937</v>
      </c>
      <c r="I53" s="240">
        <f>I45+I50+I46</f>
        <v>-33733.22000000003</v>
      </c>
      <c r="M53" s="217"/>
      <c r="N53" s="217"/>
      <c r="O53" s="217"/>
      <c r="P53" s="217"/>
      <c r="Q53" s="217"/>
      <c r="R53" s="217"/>
      <c r="S53" s="217"/>
      <c r="T53" s="217"/>
    </row>
    <row r="54" spans="1:42">
      <c r="A54" s="174" t="s">
        <v>51</v>
      </c>
      <c r="B54" s="174" t="s">
        <v>239</v>
      </c>
      <c r="C54" s="641" t="s">
        <v>239</v>
      </c>
      <c r="D54" s="636"/>
      <c r="E54" s="636"/>
      <c r="F54" s="637"/>
      <c r="G54" s="175"/>
      <c r="H54" s="176">
        <v>0</v>
      </c>
      <c r="I54" s="176">
        <v>0</v>
      </c>
    </row>
    <row r="55" spans="1:42" ht="13.5" customHeight="1">
      <c r="A55" s="106" t="s">
        <v>240</v>
      </c>
      <c r="B55" s="111" t="s">
        <v>241</v>
      </c>
      <c r="C55" s="642" t="s">
        <v>241</v>
      </c>
      <c r="D55" s="643"/>
      <c r="E55" s="643"/>
      <c r="F55" s="644"/>
      <c r="G55" s="251"/>
      <c r="H55" s="249">
        <f>H53+H54</f>
        <v>22070.119999999937</v>
      </c>
      <c r="I55" s="240">
        <f>I53+I54</f>
        <v>-33733.22000000003</v>
      </c>
    </row>
    <row r="56" spans="1:42">
      <c r="A56" s="170" t="s">
        <v>51</v>
      </c>
      <c r="B56" s="171" t="s">
        <v>242</v>
      </c>
      <c r="C56" s="645" t="s">
        <v>242</v>
      </c>
      <c r="D56" s="646"/>
      <c r="E56" s="646"/>
      <c r="F56" s="647"/>
      <c r="G56" s="172"/>
      <c r="H56" s="173">
        <v>0</v>
      </c>
      <c r="I56" s="241">
        <v>0</v>
      </c>
    </row>
    <row r="57" spans="1:42">
      <c r="A57" s="170" t="s">
        <v>63</v>
      </c>
      <c r="B57" s="171" t="s">
        <v>243</v>
      </c>
      <c r="C57" s="645" t="s">
        <v>243</v>
      </c>
      <c r="D57" s="646"/>
      <c r="E57" s="646"/>
      <c r="F57" s="647"/>
      <c r="G57" s="172"/>
      <c r="H57" s="173">
        <v>0</v>
      </c>
      <c r="I57" s="241">
        <v>0</v>
      </c>
    </row>
    <row r="58" spans="1:42" ht="6" customHeight="1">
      <c r="A58" s="112"/>
      <c r="B58" s="112"/>
      <c r="C58" s="112"/>
      <c r="D58" s="112"/>
      <c r="G58" s="113"/>
      <c r="H58" s="137"/>
      <c r="I58" s="137"/>
    </row>
    <row r="59" spans="1:42" ht="11.25" customHeight="1">
      <c r="A59" s="648"/>
      <c r="B59" s="648"/>
      <c r="C59" s="648"/>
      <c r="D59" s="648"/>
      <c r="E59" s="648"/>
      <c r="F59" s="648"/>
      <c r="G59" s="648"/>
      <c r="H59" s="654"/>
      <c r="I59" s="654"/>
    </row>
    <row r="60" spans="1:42" s="125" customFormat="1" ht="12.75" customHeight="1">
      <c r="A60" s="656" t="s">
        <v>270</v>
      </c>
      <c r="B60" s="656"/>
      <c r="C60" s="656"/>
      <c r="D60" s="656"/>
      <c r="E60" s="656"/>
      <c r="F60" s="656"/>
      <c r="G60" s="230" t="s">
        <v>271</v>
      </c>
      <c r="H60" s="655" t="s">
        <v>269</v>
      </c>
      <c r="I60" s="655"/>
      <c r="J60" s="218"/>
      <c r="K60" s="218"/>
      <c r="L60" s="218"/>
      <c r="M60" s="253"/>
      <c r="N60" s="253"/>
      <c r="O60" s="253"/>
      <c r="P60" s="253"/>
      <c r="Q60" s="253"/>
      <c r="R60" s="253"/>
      <c r="S60" s="253"/>
      <c r="AF60" s="218"/>
      <c r="AG60" s="218"/>
      <c r="AH60" s="218"/>
      <c r="AI60" s="218"/>
      <c r="AJ60" s="218"/>
      <c r="AK60" s="218"/>
      <c r="AL60" s="218"/>
      <c r="AM60" s="218"/>
      <c r="AN60" s="218"/>
      <c r="AO60" s="218"/>
      <c r="AP60" s="218"/>
    </row>
    <row r="61" spans="1:42" ht="15.75" customHeight="1">
      <c r="A61" s="649" t="s">
        <v>272</v>
      </c>
      <c r="B61" s="649"/>
      <c r="C61" s="649"/>
      <c r="D61" s="649"/>
      <c r="E61" s="649"/>
      <c r="F61" s="649"/>
      <c r="G61" s="232" t="s">
        <v>273</v>
      </c>
      <c r="H61" s="650" t="s">
        <v>164</v>
      </c>
      <c r="I61" s="650"/>
    </row>
    <row r="62" spans="1:42" ht="8.25" customHeight="1">
      <c r="A62" s="231"/>
      <c r="B62" s="231"/>
      <c r="C62" s="231"/>
      <c r="D62" s="231"/>
      <c r="E62" s="231"/>
      <c r="F62" s="231"/>
      <c r="G62" s="231"/>
      <c r="H62" s="233"/>
      <c r="I62" s="233"/>
    </row>
    <row r="63" spans="1:42" ht="12.75" customHeight="1">
      <c r="A63" s="651" t="s">
        <v>274</v>
      </c>
      <c r="B63" s="651"/>
      <c r="C63" s="651"/>
      <c r="D63" s="651"/>
      <c r="E63" s="651"/>
      <c r="F63" s="651"/>
      <c r="G63" s="234" t="s">
        <v>275</v>
      </c>
      <c r="H63" s="655" t="s">
        <v>261</v>
      </c>
      <c r="I63" s="655"/>
    </row>
    <row r="64" spans="1:42">
      <c r="A64" s="652" t="s">
        <v>276</v>
      </c>
      <c r="B64" s="652"/>
      <c r="C64" s="652"/>
      <c r="D64" s="652"/>
      <c r="E64" s="652"/>
      <c r="F64" s="652"/>
      <c r="G64" s="235" t="s">
        <v>277</v>
      </c>
      <c r="H64" s="653" t="s">
        <v>164</v>
      </c>
      <c r="I64" s="653"/>
    </row>
    <row r="65" spans="1:9">
      <c r="A65" s="236"/>
      <c r="B65" s="236"/>
      <c r="C65" s="236"/>
      <c r="D65" s="236"/>
      <c r="E65" s="236"/>
      <c r="F65" s="236"/>
      <c r="G65" s="236"/>
      <c r="H65" s="236"/>
      <c r="I65" s="236"/>
    </row>
    <row r="66" spans="1:9">
      <c r="A66" s="236"/>
      <c r="B66" s="236"/>
      <c r="C66" s="236"/>
      <c r="D66" s="236"/>
      <c r="E66" s="236"/>
      <c r="F66" s="236"/>
      <c r="G66" s="236"/>
      <c r="H66" s="236"/>
      <c r="I66" s="236"/>
    </row>
    <row r="67" spans="1:9">
      <c r="C67" s="236"/>
      <c r="D67" s="236"/>
      <c r="E67" s="236"/>
      <c r="F67" s="236"/>
      <c r="G67" s="236"/>
      <c r="H67" s="236"/>
      <c r="I67" s="236"/>
    </row>
    <row r="68" spans="1:9">
      <c r="C68" s="236"/>
      <c r="D68" s="236"/>
      <c r="E68" s="236"/>
      <c r="F68" s="236"/>
      <c r="G68" s="236"/>
      <c r="H68" s="236"/>
      <c r="I68" s="236"/>
    </row>
    <row r="69" spans="1:9">
      <c r="C69" s="236"/>
      <c r="D69" s="236"/>
      <c r="E69" s="236"/>
      <c r="F69" s="236"/>
      <c r="G69" s="236"/>
      <c r="H69" s="236"/>
      <c r="I69" s="236"/>
    </row>
    <row r="70" spans="1:9">
      <c r="C70" s="236"/>
      <c r="D70" s="236"/>
      <c r="E70" s="236"/>
      <c r="F70" s="236"/>
      <c r="G70" s="236"/>
      <c r="H70" s="236"/>
      <c r="I70" s="236"/>
    </row>
    <row r="71" spans="1:9">
      <c r="C71" s="236"/>
      <c r="D71" s="236"/>
      <c r="E71" s="236"/>
      <c r="F71" s="236"/>
      <c r="G71" s="236"/>
      <c r="H71" s="236"/>
      <c r="I71" s="236"/>
    </row>
    <row r="72" spans="1:9">
      <c r="C72" s="236"/>
      <c r="D72" s="236"/>
      <c r="E72" s="236"/>
      <c r="F72" s="236"/>
      <c r="G72" s="236"/>
      <c r="H72" s="236"/>
      <c r="I72" s="236"/>
    </row>
    <row r="73" spans="1:9">
      <c r="C73" s="236"/>
      <c r="D73" s="236"/>
      <c r="E73" s="236"/>
      <c r="F73" s="236"/>
      <c r="G73" s="236"/>
      <c r="H73" s="236"/>
      <c r="I73" s="236"/>
    </row>
    <row r="74" spans="1:9">
      <c r="A74" s="236"/>
      <c r="B74" s="236"/>
      <c r="C74" s="236"/>
      <c r="D74" s="236"/>
      <c r="E74" s="236"/>
      <c r="F74" s="236"/>
      <c r="G74" s="236"/>
      <c r="H74" s="236"/>
      <c r="I74" s="236"/>
    </row>
    <row r="75" spans="1:9">
      <c r="A75" s="236"/>
      <c r="B75" s="236"/>
      <c r="C75" s="236"/>
      <c r="D75" s="236"/>
      <c r="E75" s="236"/>
      <c r="F75" s="236"/>
      <c r="G75" s="236"/>
      <c r="H75" s="236"/>
      <c r="I75" s="236"/>
    </row>
    <row r="76" spans="1:9">
      <c r="A76" s="236"/>
      <c r="B76" s="236"/>
      <c r="C76" s="236"/>
      <c r="D76" s="236"/>
      <c r="E76" s="236"/>
      <c r="F76" s="236"/>
      <c r="G76" s="236"/>
      <c r="H76" s="236"/>
      <c r="I76" s="236"/>
    </row>
    <row r="77" spans="1:9">
      <c r="A77" s="236"/>
      <c r="B77" s="236"/>
      <c r="C77" s="236"/>
      <c r="D77" s="236"/>
      <c r="E77" s="236"/>
      <c r="F77" s="236"/>
      <c r="G77" s="236"/>
      <c r="H77" s="236"/>
      <c r="I77" s="236"/>
    </row>
    <row r="78" spans="1:9">
      <c r="A78" s="236"/>
      <c r="B78" s="236"/>
      <c r="C78" s="236"/>
      <c r="D78" s="236"/>
      <c r="E78" s="236"/>
      <c r="F78" s="236"/>
      <c r="G78" s="236"/>
      <c r="H78" s="236"/>
      <c r="I78" s="236"/>
    </row>
    <row r="80" spans="1:9">
      <c r="C80" s="236"/>
      <c r="D80" s="236"/>
      <c r="E80" s="236"/>
      <c r="F80" s="236"/>
      <c r="G80" s="236"/>
      <c r="H80" s="236"/>
      <c r="I80" s="236"/>
    </row>
    <row r="81" spans="3:9">
      <c r="C81" s="236"/>
      <c r="D81" s="236"/>
      <c r="E81" s="236"/>
      <c r="F81" s="236"/>
      <c r="G81" s="236"/>
      <c r="H81" s="236"/>
      <c r="I81" s="236"/>
    </row>
    <row r="82" spans="3:9">
      <c r="C82" s="236"/>
      <c r="D82" s="236"/>
      <c r="E82" s="236"/>
      <c r="F82" s="236"/>
      <c r="G82" s="236"/>
      <c r="H82" s="236"/>
      <c r="I82" s="236"/>
    </row>
    <row r="83" spans="3:9">
      <c r="C83" s="236"/>
      <c r="D83" s="236"/>
      <c r="E83" s="236"/>
      <c r="F83" s="236"/>
      <c r="G83" s="236"/>
      <c r="H83" s="236"/>
      <c r="I83" s="236"/>
    </row>
  </sheetData>
  <mergeCells count="63">
    <mergeCell ref="H61:I61"/>
    <mergeCell ref="A63:F63"/>
    <mergeCell ref="A64:F64"/>
    <mergeCell ref="H64:I64"/>
    <mergeCell ref="H59:I59"/>
    <mergeCell ref="H60:I60"/>
    <mergeCell ref="A60:F60"/>
    <mergeCell ref="H63:I63"/>
    <mergeCell ref="C55:F55"/>
    <mergeCell ref="C56:F56"/>
    <mergeCell ref="C57:F57"/>
    <mergeCell ref="A59:G59"/>
    <mergeCell ref="A61:F61"/>
    <mergeCell ref="C50:F50"/>
    <mergeCell ref="C51:F51"/>
    <mergeCell ref="C52:F52"/>
    <mergeCell ref="C53:F53"/>
    <mergeCell ref="C54:F54"/>
    <mergeCell ref="C45:F45"/>
    <mergeCell ref="C46:F46"/>
    <mergeCell ref="C47:F47"/>
    <mergeCell ref="C48:F48"/>
    <mergeCell ref="C49:F49"/>
    <mergeCell ref="C40:F40"/>
    <mergeCell ref="C41:F41"/>
    <mergeCell ref="C42:F42"/>
    <mergeCell ref="C43:F43"/>
    <mergeCell ref="C44:F44"/>
    <mergeCell ref="C35:F35"/>
    <mergeCell ref="C36:F36"/>
    <mergeCell ref="C37:F37"/>
    <mergeCell ref="C38:F38"/>
    <mergeCell ref="C39:F39"/>
    <mergeCell ref="C30:F30"/>
    <mergeCell ref="C31:F31"/>
    <mergeCell ref="C32:F32"/>
    <mergeCell ref="C33:F33"/>
    <mergeCell ref="C34:F34"/>
    <mergeCell ref="C25:F25"/>
    <mergeCell ref="C26:F26"/>
    <mergeCell ref="C27:F27"/>
    <mergeCell ref="C28:F28"/>
    <mergeCell ref="C29:F29"/>
    <mergeCell ref="C20:F20"/>
    <mergeCell ref="C21:F21"/>
    <mergeCell ref="C22:F22"/>
    <mergeCell ref="C23:F23"/>
    <mergeCell ref="C24:F24"/>
    <mergeCell ref="A16:I16"/>
    <mergeCell ref="A17:I17"/>
    <mergeCell ref="A18:I18"/>
    <mergeCell ref="A19:B19"/>
    <mergeCell ref="C19:F19"/>
    <mergeCell ref="A10:I10"/>
    <mergeCell ref="A11:I11"/>
    <mergeCell ref="A12:I12"/>
    <mergeCell ref="A13:I13"/>
    <mergeCell ref="A14:I14"/>
    <mergeCell ref="A5:I5"/>
    <mergeCell ref="A6:I6"/>
    <mergeCell ref="A7:I7"/>
    <mergeCell ref="A8:I8"/>
    <mergeCell ref="A9:I9"/>
  </mergeCells>
  <phoneticPr fontId="27" type="noConversion"/>
  <pageMargins left="0.70866141732283472" right="0.35433070866141736" top="0" bottom="0"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E27"/>
  <sheetViews>
    <sheetView showGridLines="0" view="pageBreakPreview" zoomScaleNormal="100" workbookViewId="0"/>
  </sheetViews>
  <sheetFormatPr defaultRowHeight="12.75"/>
  <cols>
    <col min="1" max="1" width="5.5703125" style="274" customWidth="1"/>
    <col min="2" max="2" width="1.85546875" style="274" customWidth="1"/>
    <col min="3" max="3" width="57.28515625" style="274" customWidth="1"/>
    <col min="4" max="5" width="12.28515625" style="274" customWidth="1"/>
    <col min="6" max="16384" width="9.140625" style="274"/>
  </cols>
  <sheetData>
    <row r="1" spans="1:5">
      <c r="C1" s="312"/>
      <c r="D1" s="312"/>
      <c r="E1" s="312"/>
    </row>
    <row r="2" spans="1:5">
      <c r="A2" s="309"/>
      <c r="B2" s="309"/>
      <c r="C2" s="311" t="s">
        <v>321</v>
      </c>
      <c r="D2" s="310"/>
      <c r="E2" s="310"/>
    </row>
    <row r="3" spans="1:5">
      <c r="A3" s="309"/>
      <c r="B3" s="309"/>
      <c r="C3" s="308" t="s">
        <v>320</v>
      </c>
    </row>
    <row r="4" spans="1:5">
      <c r="A4" s="745" t="s">
        <v>319</v>
      </c>
      <c r="B4" s="745"/>
      <c r="C4" s="745"/>
      <c r="D4" s="745"/>
      <c r="E4" s="745"/>
    </row>
    <row r="5" spans="1:5" ht="45" customHeight="1">
      <c r="A5" s="746" t="s">
        <v>318</v>
      </c>
      <c r="B5" s="746"/>
      <c r="C5" s="746"/>
      <c r="D5" s="746"/>
      <c r="E5" s="746"/>
    </row>
    <row r="6" spans="1:5" ht="12.75" customHeight="1">
      <c r="A6" s="307"/>
      <c r="B6" s="307"/>
      <c r="C6" s="307"/>
      <c r="D6" s="307"/>
      <c r="E6" s="307"/>
    </row>
    <row r="7" spans="1:5" ht="15" customHeight="1">
      <c r="A7" s="746" t="s">
        <v>317</v>
      </c>
      <c r="B7" s="746"/>
      <c r="C7" s="746"/>
      <c r="D7" s="746"/>
      <c r="E7" s="746"/>
    </row>
    <row r="8" spans="1:5" ht="15">
      <c r="A8" s="306"/>
      <c r="B8" s="306"/>
      <c r="C8" s="306"/>
      <c r="D8" s="306"/>
      <c r="E8" s="306"/>
    </row>
    <row r="9" spans="1:5" ht="69" customHeight="1">
      <c r="A9" s="285" t="s">
        <v>46</v>
      </c>
      <c r="B9" s="748" t="s">
        <v>316</v>
      </c>
      <c r="C9" s="749"/>
      <c r="D9" s="305" t="s">
        <v>315</v>
      </c>
      <c r="E9" s="305" t="s">
        <v>314</v>
      </c>
    </row>
    <row r="10" spans="1:5" ht="15.75">
      <c r="A10" s="304">
        <v>1</v>
      </c>
      <c r="B10" s="750">
        <v>2</v>
      </c>
      <c r="C10" s="751"/>
      <c r="D10" s="304">
        <v>3</v>
      </c>
      <c r="E10" s="304">
        <v>4</v>
      </c>
    </row>
    <row r="11" spans="1:5" ht="15" customHeight="1">
      <c r="A11" s="285" t="s">
        <v>245</v>
      </c>
      <c r="B11" s="752" t="s">
        <v>313</v>
      </c>
      <c r="C11" s="753"/>
      <c r="D11" s="282">
        <f>SUM(D12:D17)</f>
        <v>0</v>
      </c>
      <c r="E11" s="282">
        <f>SUM(E12:E17)</f>
        <v>0</v>
      </c>
    </row>
    <row r="12" spans="1:5" ht="15" customHeight="1">
      <c r="A12" s="289" t="s">
        <v>254</v>
      </c>
      <c r="B12" s="303"/>
      <c r="C12" s="294" t="s">
        <v>312</v>
      </c>
      <c r="D12" s="286"/>
      <c r="E12" s="286"/>
    </row>
    <row r="13" spans="1:5" ht="15" customHeight="1">
      <c r="A13" s="289" t="s">
        <v>255</v>
      </c>
      <c r="B13" s="303"/>
      <c r="C13" s="294" t="s">
        <v>311</v>
      </c>
      <c r="D13" s="286"/>
      <c r="E13" s="286"/>
    </row>
    <row r="14" spans="1:5" ht="15" customHeight="1">
      <c r="A14" s="289" t="s">
        <v>310</v>
      </c>
      <c r="B14" s="302"/>
      <c r="C14" s="301" t="s">
        <v>309</v>
      </c>
      <c r="D14" s="286"/>
      <c r="E14" s="286"/>
    </row>
    <row r="15" spans="1:5" ht="15" customHeight="1">
      <c r="A15" s="300" t="s">
        <v>308</v>
      </c>
      <c r="B15" s="299"/>
      <c r="C15" s="294" t="s">
        <v>307</v>
      </c>
      <c r="D15" s="298"/>
      <c r="E15" s="298"/>
    </row>
    <row r="16" spans="1:5" ht="15" customHeight="1">
      <c r="A16" s="289" t="s">
        <v>306</v>
      </c>
      <c r="B16" s="297"/>
      <c r="C16" s="296" t="s">
        <v>305</v>
      </c>
      <c r="D16" s="286"/>
      <c r="E16" s="286"/>
    </row>
    <row r="17" spans="1:5" ht="15" customHeight="1">
      <c r="A17" s="289" t="s">
        <v>304</v>
      </c>
      <c r="B17" s="295"/>
      <c r="C17" s="294" t="s">
        <v>303</v>
      </c>
      <c r="D17" s="286"/>
      <c r="E17" s="286"/>
    </row>
    <row r="18" spans="1:5" ht="15" customHeight="1">
      <c r="A18" s="285" t="s">
        <v>246</v>
      </c>
      <c r="B18" s="281" t="s">
        <v>302</v>
      </c>
      <c r="C18" s="293"/>
      <c r="D18" s="282">
        <f>SUM(D19:D22)</f>
        <v>0</v>
      </c>
      <c r="E18" s="282">
        <f>SUM(E19:E22)</f>
        <v>0</v>
      </c>
    </row>
    <row r="19" spans="1:5" ht="15" customHeight="1">
      <c r="A19" s="289" t="s">
        <v>250</v>
      </c>
      <c r="B19" s="292"/>
      <c r="C19" s="291" t="s">
        <v>301</v>
      </c>
      <c r="D19" s="286"/>
      <c r="E19" s="286"/>
    </row>
    <row r="20" spans="1:5" ht="15" customHeight="1">
      <c r="A20" s="289" t="s">
        <v>251</v>
      </c>
      <c r="B20" s="292"/>
      <c r="C20" s="291" t="s">
        <v>300</v>
      </c>
      <c r="D20" s="290">
        <v>0</v>
      </c>
      <c r="E20" s="290">
        <v>0</v>
      </c>
    </row>
    <row r="21" spans="1:5" ht="15" customHeight="1">
      <c r="A21" s="289" t="s">
        <v>299</v>
      </c>
      <c r="B21" s="292"/>
      <c r="C21" s="291" t="s">
        <v>298</v>
      </c>
      <c r="D21" s="286"/>
      <c r="E21" s="290"/>
    </row>
    <row r="22" spans="1:5" ht="15" customHeight="1">
      <c r="A22" s="289" t="s">
        <v>297</v>
      </c>
      <c r="B22" s="288"/>
      <c r="C22" s="287" t="s">
        <v>296</v>
      </c>
      <c r="D22" s="286"/>
      <c r="E22" s="286"/>
    </row>
    <row r="23" spans="1:5" ht="15" customHeight="1">
      <c r="A23" s="285" t="s">
        <v>247</v>
      </c>
      <c r="B23" s="284" t="s">
        <v>295</v>
      </c>
      <c r="C23" s="283"/>
      <c r="D23" s="282">
        <f>SUM(D11-D18)</f>
        <v>0</v>
      </c>
      <c r="E23" s="282">
        <f>SUM(E11-E18)</f>
        <v>0</v>
      </c>
    </row>
    <row r="24" spans="1:5" ht="15" customHeight="1">
      <c r="A24" s="279"/>
      <c r="B24" s="281"/>
      <c r="C24" s="280"/>
      <c r="D24" s="279"/>
      <c r="E24" s="278"/>
    </row>
    <row r="25" spans="1:5" ht="12.95" customHeight="1">
      <c r="A25" s="275" t="s">
        <v>294</v>
      </c>
      <c r="B25" s="277"/>
      <c r="C25" s="277"/>
      <c r="D25" s="276"/>
      <c r="E25" s="276"/>
    </row>
    <row r="26" spans="1:5">
      <c r="A26" s="747" t="s">
        <v>293</v>
      </c>
      <c r="B26" s="747"/>
      <c r="C26" s="747"/>
      <c r="D26" s="747"/>
      <c r="E26" s="747"/>
    </row>
    <row r="27" spans="1:5">
      <c r="C27" s="275" t="s">
        <v>266</v>
      </c>
      <c r="D27" s="275" t="s">
        <v>261</v>
      </c>
      <c r="E27" s="275"/>
    </row>
  </sheetData>
  <mergeCells count="7">
    <mergeCell ref="A4:E4"/>
    <mergeCell ref="A5:E5"/>
    <mergeCell ref="A7:E7"/>
    <mergeCell ref="A26:E26"/>
    <mergeCell ref="B9:C9"/>
    <mergeCell ref="B10:C10"/>
    <mergeCell ref="B11:C11"/>
  </mergeCells>
  <printOptions horizontalCentered="1"/>
  <pageMargins left="0.55118110236220474" right="0.55118110236220474"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sheetPr>
    <tabColor indexed="47"/>
    <pageSetUpPr fitToPage="1"/>
  </sheetPr>
  <dimension ref="A1:I115"/>
  <sheetViews>
    <sheetView showGridLines="0" view="pageBreakPreview" zoomScaleNormal="100" zoomScaleSheetLayoutView="100" workbookViewId="0"/>
  </sheetViews>
  <sheetFormatPr defaultRowHeight="12.75"/>
  <cols>
    <col min="1" max="1" width="4.7109375" style="308" bestFit="1" customWidth="1"/>
    <col min="2" max="2" width="3.140625" style="451" customWidth="1"/>
    <col min="3" max="3" width="2.7109375" style="451" customWidth="1"/>
    <col min="4" max="4" width="54.7109375" style="451" customWidth="1"/>
    <col min="5" max="5" width="8.5703125" style="451" customWidth="1"/>
    <col min="6" max="6" width="14.28515625" style="308" bestFit="1" customWidth="1"/>
    <col min="7" max="8" width="14.42578125" style="308" bestFit="1" customWidth="1"/>
    <col min="9" max="9" width="24.7109375" style="308" bestFit="1" customWidth="1"/>
    <col min="10" max="16384" width="9.140625" style="308"/>
  </cols>
  <sheetData>
    <row r="1" spans="1:9">
      <c r="A1" s="527"/>
      <c r="B1" s="454"/>
      <c r="C1" s="454"/>
      <c r="D1" s="526"/>
      <c r="E1" s="526"/>
      <c r="F1" s="674"/>
      <c r="G1" s="674"/>
      <c r="H1" s="674"/>
      <c r="I1" s="674"/>
    </row>
    <row r="2" spans="1:9" ht="12.75" customHeight="1">
      <c r="D2" s="524"/>
      <c r="E2" s="524"/>
      <c r="F2" s="657" t="s">
        <v>475</v>
      </c>
      <c r="G2" s="657"/>
      <c r="H2" s="657"/>
      <c r="I2" s="657"/>
    </row>
    <row r="3" spans="1:9" ht="12.75" customHeight="1">
      <c r="D3" s="524"/>
      <c r="E3" s="524"/>
      <c r="F3" s="525" t="s">
        <v>474</v>
      </c>
      <c r="G3" s="524"/>
      <c r="H3" s="524"/>
      <c r="I3" s="524"/>
    </row>
    <row r="4" spans="1:9">
      <c r="A4" s="671" t="s">
        <v>319</v>
      </c>
      <c r="B4" s="672"/>
      <c r="C4" s="672"/>
      <c r="D4" s="672"/>
      <c r="E4" s="672"/>
      <c r="F4" s="673"/>
      <c r="G4" s="673"/>
      <c r="H4" s="673"/>
      <c r="I4" s="673"/>
    </row>
    <row r="5" spans="1:9" ht="12.75" customHeight="1">
      <c r="A5" s="668" t="s">
        <v>473</v>
      </c>
      <c r="B5" s="669"/>
      <c r="C5" s="669"/>
      <c r="D5" s="669"/>
      <c r="E5" s="669"/>
      <c r="F5" s="667"/>
      <c r="G5" s="667"/>
      <c r="H5" s="667"/>
      <c r="I5" s="667"/>
    </row>
    <row r="6" spans="1:9">
      <c r="A6" s="686"/>
      <c r="B6" s="686"/>
      <c r="C6" s="686"/>
      <c r="D6" s="686"/>
      <c r="E6" s="686"/>
      <c r="F6" s="686"/>
      <c r="G6" s="686"/>
      <c r="H6" s="686"/>
      <c r="I6" s="686"/>
    </row>
    <row r="7" spans="1:9">
      <c r="A7" s="523"/>
      <c r="B7" s="523"/>
      <c r="C7" s="523"/>
      <c r="D7" s="523"/>
      <c r="E7" s="523"/>
      <c r="F7" s="523"/>
      <c r="G7" s="523"/>
      <c r="H7" s="523"/>
      <c r="I7" s="523"/>
    </row>
    <row r="8" spans="1:9" ht="6" customHeight="1">
      <c r="A8" s="666"/>
      <c r="B8" s="667"/>
      <c r="C8" s="667"/>
      <c r="D8" s="667"/>
      <c r="E8" s="522"/>
    </row>
    <row r="9" spans="1:9" ht="12.75" customHeight="1">
      <c r="A9" s="668" t="s">
        <v>472</v>
      </c>
      <c r="B9" s="669"/>
      <c r="C9" s="669"/>
      <c r="D9" s="669"/>
      <c r="E9" s="669"/>
      <c r="F9" s="670"/>
      <c r="G9" s="670"/>
      <c r="H9" s="670"/>
      <c r="I9" s="670"/>
    </row>
    <row r="10" spans="1:9">
      <c r="A10" s="521"/>
      <c r="B10" s="520"/>
      <c r="C10" s="520"/>
      <c r="D10" s="520"/>
      <c r="E10" s="520"/>
      <c r="F10" s="519"/>
      <c r="G10" s="519"/>
      <c r="H10" s="519"/>
      <c r="I10" s="519"/>
    </row>
    <row r="11" spans="1:9" ht="63.75" customHeight="1">
      <c r="A11" s="658" t="s">
        <v>46</v>
      </c>
      <c r="B11" s="660" t="s">
        <v>47</v>
      </c>
      <c r="C11" s="661"/>
      <c r="D11" s="661"/>
      <c r="E11" s="658" t="s">
        <v>173</v>
      </c>
      <c r="F11" s="658" t="s">
        <v>471</v>
      </c>
      <c r="G11" s="664" t="s">
        <v>470</v>
      </c>
      <c r="H11" s="665"/>
      <c r="I11" s="658" t="s">
        <v>469</v>
      </c>
    </row>
    <row r="12" spans="1:9">
      <c r="A12" s="659"/>
      <c r="B12" s="662"/>
      <c r="C12" s="663"/>
      <c r="D12" s="663"/>
      <c r="E12" s="659"/>
      <c r="F12" s="659"/>
      <c r="G12" s="515" t="s">
        <v>468</v>
      </c>
      <c r="H12" s="515" t="s">
        <v>467</v>
      </c>
      <c r="I12" s="659"/>
    </row>
    <row r="13" spans="1:9">
      <c r="A13" s="515">
        <v>1</v>
      </c>
      <c r="B13" s="675">
        <v>2</v>
      </c>
      <c r="C13" s="676"/>
      <c r="D13" s="676"/>
      <c r="E13" s="515">
        <v>3</v>
      </c>
      <c r="F13" s="515">
        <v>4</v>
      </c>
      <c r="G13" s="515">
        <v>5</v>
      </c>
      <c r="H13" s="515">
        <v>6</v>
      </c>
      <c r="I13" s="515" t="s">
        <v>466</v>
      </c>
    </row>
    <row r="14" spans="1:9" s="451" customFormat="1" ht="12.75" customHeight="1">
      <c r="A14" s="450" t="s">
        <v>49</v>
      </c>
      <c r="B14" s="504" t="s">
        <v>50</v>
      </c>
      <c r="C14" s="462"/>
      <c r="D14" s="503"/>
      <c r="E14" s="448"/>
      <c r="F14" s="456">
        <f>SUM(F15+F21+F32+F33)</f>
        <v>0</v>
      </c>
      <c r="G14" s="456">
        <f>SUM(G15+G21+G32+G33)</f>
        <v>54476.62</v>
      </c>
      <c r="H14" s="456">
        <f>SUM(H15+H21+H32+H33)</f>
        <v>0</v>
      </c>
      <c r="I14" s="456">
        <f>SUM(I15+I21+I32+I33)</f>
        <v>54476.62</v>
      </c>
    </row>
    <row r="15" spans="1:9" s="451" customFormat="1" ht="12.75" customHeight="1">
      <c r="A15" s="414" t="s">
        <v>51</v>
      </c>
      <c r="B15" s="475" t="s">
        <v>52</v>
      </c>
      <c r="C15" s="518"/>
      <c r="D15" s="517"/>
      <c r="E15" s="496"/>
      <c r="F15" s="456">
        <f>SUM(F16:F20)</f>
        <v>0</v>
      </c>
      <c r="G15" s="456">
        <f>SUM(G16:G20)</f>
        <v>0</v>
      </c>
      <c r="H15" s="456">
        <f>SUM(H16:H20)</f>
        <v>0</v>
      </c>
      <c r="I15" s="456">
        <f>SUM(I16:I20)</f>
        <v>0</v>
      </c>
    </row>
    <row r="16" spans="1:9" s="451" customFormat="1" ht="12.75" customHeight="1">
      <c r="A16" s="463" t="s">
        <v>53</v>
      </c>
      <c r="B16" s="472"/>
      <c r="C16" s="461" t="s">
        <v>54</v>
      </c>
      <c r="D16" s="471"/>
      <c r="E16" s="464"/>
      <c r="F16" s="195"/>
      <c r="G16" s="195"/>
      <c r="H16" s="195"/>
      <c r="I16" s="195"/>
    </row>
    <row r="17" spans="1:9" s="451" customFormat="1" ht="12.75" customHeight="1">
      <c r="A17" s="463" t="s">
        <v>55</v>
      </c>
      <c r="B17" s="472"/>
      <c r="C17" s="461" t="s">
        <v>56</v>
      </c>
      <c r="D17" s="471"/>
      <c r="E17" s="464"/>
      <c r="F17" s="195"/>
      <c r="G17" s="195"/>
      <c r="H17" s="195"/>
      <c r="I17" s="456">
        <f>SUM(F17+G17+H17)</f>
        <v>0</v>
      </c>
    </row>
    <row r="18" spans="1:9" s="451" customFormat="1" ht="12.75" customHeight="1">
      <c r="A18" s="463" t="s">
        <v>57</v>
      </c>
      <c r="B18" s="472"/>
      <c r="C18" s="461" t="s">
        <v>58</v>
      </c>
      <c r="D18" s="471"/>
      <c r="E18" s="464"/>
      <c r="F18" s="195"/>
      <c r="G18" s="195"/>
      <c r="H18" s="195"/>
      <c r="I18" s="456">
        <f>SUM(F18+G18+H18)</f>
        <v>0</v>
      </c>
    </row>
    <row r="19" spans="1:9" s="451" customFormat="1" ht="12.75" customHeight="1">
      <c r="A19" s="463" t="s">
        <v>59</v>
      </c>
      <c r="B19" s="472"/>
      <c r="C19" s="461" t="s">
        <v>60</v>
      </c>
      <c r="D19" s="471"/>
      <c r="E19" s="464"/>
      <c r="F19" s="195"/>
      <c r="G19" s="195"/>
      <c r="H19" s="195"/>
      <c r="I19" s="195"/>
    </row>
    <row r="20" spans="1:9" s="451" customFormat="1" ht="12.75" customHeight="1">
      <c r="A20" s="516" t="s">
        <v>61</v>
      </c>
      <c r="B20" s="472"/>
      <c r="C20" s="491" t="s">
        <v>62</v>
      </c>
      <c r="D20" s="471"/>
      <c r="E20" s="464"/>
      <c r="F20" s="195"/>
      <c r="G20" s="195"/>
      <c r="H20" s="195"/>
      <c r="I20" s="456"/>
    </row>
    <row r="21" spans="1:9" s="451" customFormat="1" ht="12.75" customHeight="1">
      <c r="A21" s="468" t="s">
        <v>63</v>
      </c>
      <c r="B21" s="467" t="s">
        <v>64</v>
      </c>
      <c r="C21" s="466"/>
      <c r="D21" s="465"/>
      <c r="E21" s="464"/>
      <c r="F21" s="456">
        <f>SUM(F22:F31)</f>
        <v>0</v>
      </c>
      <c r="G21" s="456">
        <f>SUM(G22:G31)</f>
        <v>54476.62</v>
      </c>
      <c r="H21" s="456">
        <f>SUM(H22:H31)</f>
        <v>0</v>
      </c>
      <c r="I21" s="456">
        <f>SUM(I22:I31)</f>
        <v>54476.62</v>
      </c>
    </row>
    <row r="22" spans="1:9" s="451" customFormat="1" ht="12.75" customHeight="1">
      <c r="A22" s="463" t="s">
        <v>65</v>
      </c>
      <c r="B22" s="472"/>
      <c r="C22" s="461" t="s">
        <v>66</v>
      </c>
      <c r="D22" s="471"/>
      <c r="E22" s="464"/>
      <c r="F22" s="195"/>
      <c r="G22" s="195"/>
      <c r="H22" s="195"/>
      <c r="I22" s="195"/>
    </row>
    <row r="23" spans="1:9" s="451" customFormat="1" ht="12.75" customHeight="1">
      <c r="A23" s="463" t="s">
        <v>67</v>
      </c>
      <c r="B23" s="472"/>
      <c r="C23" s="461" t="s">
        <v>68</v>
      </c>
      <c r="D23" s="471"/>
      <c r="E23" s="414">
        <v>1</v>
      </c>
      <c r="F23" s="195">
        <v>0</v>
      </c>
      <c r="G23" s="195">
        <v>54476.62</v>
      </c>
      <c r="H23" s="195"/>
      <c r="I23" s="456">
        <f>SUM(F23+G23+H23)</f>
        <v>54476.62</v>
      </c>
    </row>
    <row r="24" spans="1:9" s="451" customFormat="1" ht="12.75" customHeight="1">
      <c r="A24" s="463" t="s">
        <v>69</v>
      </c>
      <c r="B24" s="472"/>
      <c r="C24" s="461" t="s">
        <v>70</v>
      </c>
      <c r="D24" s="471"/>
      <c r="E24" s="464"/>
      <c r="F24" s="195"/>
      <c r="G24" s="195"/>
      <c r="H24" s="195"/>
      <c r="I24" s="195"/>
    </row>
    <row r="25" spans="1:9" s="451" customFormat="1" ht="12.75" customHeight="1">
      <c r="A25" s="463" t="s">
        <v>71</v>
      </c>
      <c r="B25" s="472"/>
      <c r="C25" s="461" t="s">
        <v>72</v>
      </c>
      <c r="D25" s="471"/>
      <c r="E25" s="464"/>
      <c r="F25" s="195"/>
      <c r="G25" s="195"/>
      <c r="H25" s="195"/>
      <c r="I25" s="195"/>
    </row>
    <row r="26" spans="1:9" s="451" customFormat="1" ht="12.75" customHeight="1">
      <c r="A26" s="463" t="s">
        <v>73</v>
      </c>
      <c r="B26" s="472"/>
      <c r="C26" s="461" t="s">
        <v>74</v>
      </c>
      <c r="D26" s="471"/>
      <c r="E26" s="464"/>
      <c r="F26" s="195"/>
      <c r="G26" s="195"/>
      <c r="H26" s="195"/>
      <c r="I26" s="456">
        <f>SUM(F26+G26+H26)</f>
        <v>0</v>
      </c>
    </row>
    <row r="27" spans="1:9" s="451" customFormat="1" ht="12.75" customHeight="1">
      <c r="A27" s="463" t="s">
        <v>75</v>
      </c>
      <c r="B27" s="472"/>
      <c r="C27" s="461" t="s">
        <v>76</v>
      </c>
      <c r="D27" s="471"/>
      <c r="E27" s="464"/>
      <c r="F27" s="195"/>
      <c r="G27" s="195"/>
      <c r="H27" s="195"/>
      <c r="I27" s="456">
        <f>SUM(F27+G27+H27)</f>
        <v>0</v>
      </c>
    </row>
    <row r="28" spans="1:9" s="451" customFormat="1" ht="12.75" customHeight="1">
      <c r="A28" s="463" t="s">
        <v>77</v>
      </c>
      <c r="B28" s="472"/>
      <c r="C28" s="461" t="s">
        <v>78</v>
      </c>
      <c r="D28" s="471"/>
      <c r="E28" s="464"/>
      <c r="F28" s="195"/>
      <c r="G28" s="195"/>
      <c r="H28" s="195"/>
      <c r="I28" s="195"/>
    </row>
    <row r="29" spans="1:9" s="451" customFormat="1" ht="12.75" customHeight="1">
      <c r="A29" s="463" t="s">
        <v>79</v>
      </c>
      <c r="B29" s="472"/>
      <c r="C29" s="461" t="s">
        <v>80</v>
      </c>
      <c r="D29" s="471"/>
      <c r="E29" s="464"/>
      <c r="F29" s="195"/>
      <c r="G29" s="195"/>
      <c r="H29" s="195"/>
      <c r="I29" s="456">
        <f>SUM(F29+G29+H29)</f>
        <v>0</v>
      </c>
    </row>
    <row r="30" spans="1:9" s="451" customFormat="1" ht="12.75" customHeight="1">
      <c r="A30" s="463" t="s">
        <v>81</v>
      </c>
      <c r="B30" s="480"/>
      <c r="C30" s="479" t="s">
        <v>82</v>
      </c>
      <c r="D30" s="446"/>
      <c r="E30" s="469"/>
      <c r="F30" s="195"/>
      <c r="G30" s="195"/>
      <c r="H30" s="195"/>
      <c r="I30" s="195"/>
    </row>
    <row r="31" spans="1:9" s="451" customFormat="1" ht="12.75" customHeight="1">
      <c r="A31" s="463" t="s">
        <v>83</v>
      </c>
      <c r="B31" s="472"/>
      <c r="C31" s="461" t="s">
        <v>84</v>
      </c>
      <c r="D31" s="471"/>
      <c r="E31" s="464"/>
      <c r="F31" s="195"/>
      <c r="G31" s="195"/>
      <c r="H31" s="195"/>
      <c r="I31" s="195"/>
    </row>
    <row r="32" spans="1:9" s="451" customFormat="1" ht="12.75" customHeight="1">
      <c r="A32" s="414" t="s">
        <v>85</v>
      </c>
      <c r="B32" s="477" t="s">
        <v>86</v>
      </c>
      <c r="C32" s="477"/>
      <c r="D32" s="476"/>
      <c r="E32" s="464"/>
      <c r="F32" s="195"/>
      <c r="G32" s="195"/>
      <c r="H32" s="195"/>
      <c r="I32" s="195"/>
    </row>
    <row r="33" spans="1:9" s="451" customFormat="1" ht="12.75" customHeight="1">
      <c r="A33" s="414" t="s">
        <v>87</v>
      </c>
      <c r="B33" s="507" t="s">
        <v>167</v>
      </c>
      <c r="C33" s="507"/>
      <c r="D33" s="506"/>
      <c r="E33" s="469"/>
      <c r="F33" s="195"/>
      <c r="G33" s="195"/>
      <c r="H33" s="195"/>
      <c r="I33" s="195"/>
    </row>
    <row r="34" spans="1:9" s="451" customFormat="1" ht="12.75" customHeight="1">
      <c r="A34" s="450" t="s">
        <v>88</v>
      </c>
      <c r="B34" s="504" t="s">
        <v>89</v>
      </c>
      <c r="C34" s="462"/>
      <c r="D34" s="503"/>
      <c r="E34" s="458"/>
      <c r="F34" s="195"/>
      <c r="G34" s="195"/>
      <c r="H34" s="195"/>
      <c r="I34" s="195"/>
    </row>
    <row r="35" spans="1:9" s="451" customFormat="1" ht="12.75" customHeight="1">
      <c r="A35" s="515" t="s">
        <v>90</v>
      </c>
      <c r="B35" s="514" t="s">
        <v>91</v>
      </c>
      <c r="C35" s="513"/>
      <c r="D35" s="445"/>
      <c r="E35" s="448"/>
      <c r="F35" s="456">
        <f>SUM(F36+F42+F43+F50+F51)</f>
        <v>0</v>
      </c>
      <c r="G35" s="456">
        <f>SUM(G36+G42+G43+G50+G51)</f>
        <v>0</v>
      </c>
      <c r="H35" s="456">
        <f>SUM(H36+H42+H43+H50+H51)</f>
        <v>0</v>
      </c>
      <c r="I35" s="456">
        <f>SUM(I36+I42+I43+I50+I51)</f>
        <v>0</v>
      </c>
    </row>
    <row r="36" spans="1:9" s="451" customFormat="1" ht="12.75" customHeight="1">
      <c r="A36" s="423" t="s">
        <v>51</v>
      </c>
      <c r="B36" s="510" t="s">
        <v>92</v>
      </c>
      <c r="C36" s="494"/>
      <c r="D36" s="509"/>
      <c r="E36" s="469"/>
      <c r="F36" s="456">
        <f>SUM(F37:F41)</f>
        <v>0</v>
      </c>
      <c r="G36" s="456">
        <f>SUM(G37:G41)</f>
        <v>0</v>
      </c>
      <c r="H36" s="456">
        <f>SUM(H37:H41)</f>
        <v>0</v>
      </c>
      <c r="I36" s="456">
        <f>SUM(I37:I41)</f>
        <v>0</v>
      </c>
    </row>
    <row r="37" spans="1:9" s="451" customFormat="1" ht="12.75" customHeight="1">
      <c r="A37" s="481" t="s">
        <v>53</v>
      </c>
      <c r="B37" s="480"/>
      <c r="C37" s="479" t="s">
        <v>93</v>
      </c>
      <c r="D37" s="446"/>
      <c r="E37" s="469"/>
      <c r="F37" s="195"/>
      <c r="G37" s="195"/>
      <c r="H37" s="195"/>
      <c r="I37" s="195"/>
    </row>
    <row r="38" spans="1:9" s="451" customFormat="1" ht="12.75" customHeight="1">
      <c r="A38" s="481" t="s">
        <v>55</v>
      </c>
      <c r="B38" s="480"/>
      <c r="C38" s="479" t="s">
        <v>94</v>
      </c>
      <c r="D38" s="446"/>
      <c r="E38" s="469"/>
      <c r="F38" s="195"/>
      <c r="G38" s="195"/>
      <c r="H38" s="195"/>
      <c r="I38" s="456">
        <f>SUM(F38+G38+H38)</f>
        <v>0</v>
      </c>
    </row>
    <row r="39" spans="1:9" s="451" customFormat="1">
      <c r="A39" s="481" t="s">
        <v>57</v>
      </c>
      <c r="B39" s="480"/>
      <c r="C39" s="479" t="s">
        <v>95</v>
      </c>
      <c r="D39" s="446"/>
      <c r="E39" s="469"/>
      <c r="F39" s="195"/>
      <c r="G39" s="195"/>
      <c r="H39" s="195"/>
      <c r="I39" s="195"/>
    </row>
    <row r="40" spans="1:9" s="451" customFormat="1">
      <c r="A40" s="481" t="s">
        <v>59</v>
      </c>
      <c r="B40" s="480"/>
      <c r="C40" s="479" t="s">
        <v>96</v>
      </c>
      <c r="D40" s="446"/>
      <c r="E40" s="469"/>
      <c r="F40" s="195"/>
      <c r="G40" s="195"/>
      <c r="H40" s="195"/>
      <c r="I40" s="195"/>
    </row>
    <row r="41" spans="1:9" s="451" customFormat="1" ht="12.75" customHeight="1">
      <c r="A41" s="481" t="s">
        <v>61</v>
      </c>
      <c r="B41" s="513"/>
      <c r="C41" s="678" t="s">
        <v>97</v>
      </c>
      <c r="D41" s="679"/>
      <c r="E41" s="457"/>
      <c r="F41" s="195"/>
      <c r="G41" s="195"/>
      <c r="H41" s="195"/>
      <c r="I41" s="195"/>
    </row>
    <row r="42" spans="1:9" s="451" customFormat="1" ht="12.75" customHeight="1">
      <c r="A42" s="423" t="s">
        <v>63</v>
      </c>
      <c r="B42" s="512" t="s">
        <v>98</v>
      </c>
      <c r="C42" s="486"/>
      <c r="D42" s="511"/>
      <c r="E42" s="469"/>
      <c r="F42" s="195"/>
      <c r="G42" s="195"/>
      <c r="H42" s="195"/>
      <c r="I42" s="195"/>
    </row>
    <row r="43" spans="1:9" s="451" customFormat="1" ht="12.75" customHeight="1">
      <c r="A43" s="423" t="s">
        <v>85</v>
      </c>
      <c r="B43" s="510" t="s">
        <v>99</v>
      </c>
      <c r="C43" s="494"/>
      <c r="D43" s="509"/>
      <c r="E43" s="469"/>
      <c r="F43" s="456">
        <f>SUM(F44:F49)</f>
        <v>0</v>
      </c>
      <c r="G43" s="456">
        <f>SUM(G44:G49)</f>
        <v>0</v>
      </c>
      <c r="H43" s="456">
        <f>SUM(H44:H49)</f>
        <v>0</v>
      </c>
      <c r="I43" s="456">
        <f>SUM(I44:I49)</f>
        <v>0</v>
      </c>
    </row>
    <row r="44" spans="1:9" s="451" customFormat="1" ht="12.75" customHeight="1">
      <c r="A44" s="481" t="s">
        <v>100</v>
      </c>
      <c r="B44" s="494"/>
      <c r="C44" s="508" t="s">
        <v>101</v>
      </c>
      <c r="D44" s="492"/>
      <c r="E44" s="469"/>
      <c r="F44" s="195"/>
      <c r="G44" s="195"/>
      <c r="H44" s="195"/>
      <c r="I44" s="195"/>
    </row>
    <row r="45" spans="1:9" s="451" customFormat="1" ht="12.75" customHeight="1">
      <c r="A45" s="388" t="s">
        <v>102</v>
      </c>
      <c r="B45" s="480"/>
      <c r="C45" s="479" t="s">
        <v>103</v>
      </c>
      <c r="D45" s="470"/>
      <c r="E45" s="507"/>
      <c r="F45" s="143"/>
      <c r="G45" s="143"/>
      <c r="H45" s="143"/>
      <c r="I45" s="143"/>
    </row>
    <row r="46" spans="1:9" s="451" customFormat="1" ht="12.75" customHeight="1">
      <c r="A46" s="481" t="s">
        <v>104</v>
      </c>
      <c r="B46" s="480"/>
      <c r="C46" s="479" t="s">
        <v>105</v>
      </c>
      <c r="D46" s="446"/>
      <c r="E46" s="469"/>
      <c r="F46" s="195"/>
      <c r="G46" s="195"/>
      <c r="H46" s="195"/>
      <c r="I46" s="195"/>
    </row>
    <row r="47" spans="1:9" s="451" customFormat="1" ht="12.75" customHeight="1">
      <c r="A47" s="481" t="s">
        <v>106</v>
      </c>
      <c r="B47" s="480"/>
      <c r="C47" s="678" t="s">
        <v>107</v>
      </c>
      <c r="D47" s="679"/>
      <c r="E47" s="457"/>
      <c r="F47" s="195"/>
      <c r="G47" s="195"/>
      <c r="H47" s="195"/>
      <c r="I47" s="195"/>
    </row>
    <row r="48" spans="1:9" s="451" customFormat="1" ht="12.75" customHeight="1">
      <c r="A48" s="481" t="s">
        <v>108</v>
      </c>
      <c r="B48" s="480"/>
      <c r="C48" s="479" t="s">
        <v>109</v>
      </c>
      <c r="D48" s="446"/>
      <c r="E48" s="469"/>
      <c r="F48" s="195"/>
      <c r="G48" s="195"/>
      <c r="H48" s="195"/>
      <c r="I48" s="456">
        <f>SUM(F48+G48+H48)</f>
        <v>0</v>
      </c>
    </row>
    <row r="49" spans="1:9" s="451" customFormat="1" ht="12.75" customHeight="1">
      <c r="A49" s="481" t="s">
        <v>110</v>
      </c>
      <c r="B49" s="480"/>
      <c r="C49" s="479" t="s">
        <v>111</v>
      </c>
      <c r="D49" s="446"/>
      <c r="E49" s="469"/>
      <c r="F49" s="195"/>
      <c r="G49" s="195"/>
      <c r="H49" s="195"/>
      <c r="I49" s="195"/>
    </row>
    <row r="50" spans="1:9" s="451" customFormat="1" ht="12.75" customHeight="1">
      <c r="A50" s="423" t="s">
        <v>87</v>
      </c>
      <c r="B50" s="507" t="s">
        <v>112</v>
      </c>
      <c r="C50" s="507"/>
      <c r="D50" s="506"/>
      <c r="E50" s="469"/>
      <c r="F50" s="195"/>
      <c r="G50" s="195"/>
      <c r="H50" s="195"/>
      <c r="I50" s="195"/>
    </row>
    <row r="51" spans="1:9" s="451" customFormat="1" ht="12.75" customHeight="1">
      <c r="A51" s="423" t="s">
        <v>113</v>
      </c>
      <c r="B51" s="507" t="s">
        <v>114</v>
      </c>
      <c r="C51" s="507"/>
      <c r="D51" s="506"/>
      <c r="E51" s="469"/>
      <c r="F51" s="195"/>
      <c r="G51" s="195"/>
      <c r="H51" s="195"/>
      <c r="I51" s="456">
        <f>SUM(F51+G51+H51)</f>
        <v>0</v>
      </c>
    </row>
    <row r="52" spans="1:9" s="451" customFormat="1" ht="12.75" customHeight="1">
      <c r="A52" s="414"/>
      <c r="B52" s="467" t="s">
        <v>115</v>
      </c>
      <c r="C52" s="466"/>
      <c r="D52" s="465"/>
      <c r="E52" s="464"/>
      <c r="F52" s="456">
        <f>SUM(F14+F34+F35)</f>
        <v>0</v>
      </c>
      <c r="G52" s="456">
        <f>SUM(G14+G34+G35)</f>
        <v>54476.62</v>
      </c>
      <c r="H52" s="456">
        <f>SUM(H14+H34+H35)</f>
        <v>0</v>
      </c>
      <c r="I52" s="456">
        <f>SUM(I14+I34+I35)</f>
        <v>54476.62</v>
      </c>
    </row>
    <row r="53" spans="1:9" s="451" customFormat="1" ht="12.75" customHeight="1">
      <c r="A53" s="450" t="s">
        <v>116</v>
      </c>
      <c r="B53" s="504" t="s">
        <v>117</v>
      </c>
      <c r="C53" s="504"/>
      <c r="D53" s="503"/>
      <c r="E53" s="458"/>
      <c r="F53" s="456">
        <f>SUM(F54:F57)</f>
        <v>0</v>
      </c>
      <c r="G53" s="456">
        <f>SUM(G54:G57)</f>
        <v>54476.62</v>
      </c>
      <c r="H53" s="456">
        <f>SUM(H54:H57)</f>
        <v>0</v>
      </c>
      <c r="I53" s="456">
        <f>SUM(I54:I57)</f>
        <v>54476.62</v>
      </c>
    </row>
    <row r="54" spans="1:9" s="451" customFormat="1" ht="12.75" customHeight="1">
      <c r="A54" s="414" t="s">
        <v>51</v>
      </c>
      <c r="B54" s="477" t="s">
        <v>118</v>
      </c>
      <c r="C54" s="477"/>
      <c r="D54" s="476"/>
      <c r="E54" s="464"/>
      <c r="F54" s="195"/>
      <c r="G54" s="195"/>
      <c r="H54" s="195"/>
      <c r="I54" s="195"/>
    </row>
    <row r="55" spans="1:9" s="451" customFormat="1" ht="12.75" customHeight="1">
      <c r="A55" s="468" t="s">
        <v>63</v>
      </c>
      <c r="B55" s="467" t="s">
        <v>119</v>
      </c>
      <c r="C55" s="466"/>
      <c r="D55" s="465"/>
      <c r="E55" s="464"/>
      <c r="F55" s="208"/>
      <c r="G55" s="208"/>
      <c r="H55" s="208"/>
      <c r="I55" s="456">
        <f>SUM(F55+G55+H55)</f>
        <v>0</v>
      </c>
    </row>
    <row r="56" spans="1:9" s="451" customFormat="1" ht="12.75" customHeight="1">
      <c r="A56" s="414" t="s">
        <v>85</v>
      </c>
      <c r="B56" s="680" t="s">
        <v>120</v>
      </c>
      <c r="C56" s="681"/>
      <c r="D56" s="681"/>
      <c r="E56" s="505">
        <v>6</v>
      </c>
      <c r="F56" s="195"/>
      <c r="G56" s="195">
        <v>54476.62</v>
      </c>
      <c r="H56" s="195"/>
      <c r="I56" s="456">
        <f>SUM(F56+G56+H56)</f>
        <v>54476.62</v>
      </c>
    </row>
    <row r="57" spans="1:9" s="451" customFormat="1" ht="12.75" customHeight="1">
      <c r="A57" s="414" t="s">
        <v>121</v>
      </c>
      <c r="B57" s="477" t="s">
        <v>122</v>
      </c>
      <c r="C57" s="472"/>
      <c r="D57" s="476"/>
      <c r="E57" s="464"/>
      <c r="F57" s="195"/>
      <c r="G57" s="195"/>
      <c r="H57" s="195"/>
      <c r="I57" s="456">
        <f>SUM(F57+G57+H57)</f>
        <v>0</v>
      </c>
    </row>
    <row r="58" spans="1:9" s="451" customFormat="1" ht="12.75" customHeight="1">
      <c r="A58" s="450" t="s">
        <v>123</v>
      </c>
      <c r="B58" s="504" t="s">
        <v>124</v>
      </c>
      <c r="C58" s="462"/>
      <c r="D58" s="503"/>
      <c r="E58" s="458"/>
      <c r="F58" s="456">
        <f>SUM(F59+F63)</f>
        <v>0</v>
      </c>
      <c r="G58" s="456">
        <f>SUM(G59+G63)</f>
        <v>0</v>
      </c>
      <c r="H58" s="456">
        <f>SUM(H59+H63)</f>
        <v>0</v>
      </c>
      <c r="I58" s="456">
        <f>SUM(I59+I63)</f>
        <v>0</v>
      </c>
    </row>
    <row r="59" spans="1:9" s="451" customFormat="1" ht="12.75" customHeight="1">
      <c r="A59" s="414" t="s">
        <v>51</v>
      </c>
      <c r="B59" s="475" t="s">
        <v>125</v>
      </c>
      <c r="C59" s="474"/>
      <c r="D59" s="473"/>
      <c r="E59" s="464"/>
      <c r="F59" s="502">
        <f>SUM(F60:F62)</f>
        <v>0</v>
      </c>
      <c r="G59" s="502">
        <f>SUM(G60:G62)</f>
        <v>0</v>
      </c>
      <c r="H59" s="502">
        <f>SUM(H60:H62)</f>
        <v>0</v>
      </c>
      <c r="I59" s="502">
        <f>SUM(I60:I62)</f>
        <v>0</v>
      </c>
    </row>
    <row r="60" spans="1:9" s="451" customFormat="1">
      <c r="A60" s="463" t="s">
        <v>53</v>
      </c>
      <c r="B60" s="498"/>
      <c r="C60" s="461" t="s">
        <v>126</v>
      </c>
      <c r="D60" s="497"/>
      <c r="E60" s="496"/>
      <c r="F60" s="195"/>
      <c r="G60" s="195"/>
      <c r="H60" s="195"/>
      <c r="I60" s="195"/>
    </row>
    <row r="61" spans="1:9" s="451" customFormat="1" ht="12.75" customHeight="1">
      <c r="A61" s="463" t="s">
        <v>55</v>
      </c>
      <c r="B61" s="472"/>
      <c r="C61" s="461" t="s">
        <v>127</v>
      </c>
      <c r="D61" s="471"/>
      <c r="E61" s="464"/>
      <c r="F61" s="195"/>
      <c r="G61" s="195"/>
      <c r="H61" s="195"/>
      <c r="I61" s="195"/>
    </row>
    <row r="62" spans="1:9" s="451" customFormat="1" ht="12.75" customHeight="1">
      <c r="A62" s="463" t="s">
        <v>128</v>
      </c>
      <c r="B62" s="472"/>
      <c r="C62" s="461" t="s">
        <v>129</v>
      </c>
      <c r="D62" s="471"/>
      <c r="E62" s="464"/>
      <c r="F62" s="195"/>
      <c r="G62" s="195"/>
      <c r="H62" s="195"/>
      <c r="I62" s="195"/>
    </row>
    <row r="63" spans="1:9" s="499" customFormat="1" ht="12.75" customHeight="1">
      <c r="A63" s="423" t="s">
        <v>63</v>
      </c>
      <c r="B63" s="501" t="s">
        <v>130</v>
      </c>
      <c r="C63" s="489"/>
      <c r="D63" s="500"/>
      <c r="E63" s="469"/>
      <c r="F63" s="456">
        <f>SUM(F64+F65+F66+F67+F68+F69+F72+F73+F74+F75+F76+F77)</f>
        <v>0</v>
      </c>
      <c r="G63" s="456">
        <f>SUM(G64+G65+G66+G67+G68+G69+G72+G73+G74+G75+G76+G77)</f>
        <v>0</v>
      </c>
      <c r="H63" s="456">
        <f>SUM(H64+H65+H66+H67+H68+H69+H72+H73+H74+H75+H76+H77)</f>
        <v>0</v>
      </c>
      <c r="I63" s="456">
        <f>SUM(I64+I65+I66+I67+I68+I69+I72+I73+I74+I75+I76+I77)</f>
        <v>0</v>
      </c>
    </row>
    <row r="64" spans="1:9" s="451" customFormat="1" ht="12.75" customHeight="1">
      <c r="A64" s="463" t="s">
        <v>65</v>
      </c>
      <c r="B64" s="472"/>
      <c r="C64" s="461" t="s">
        <v>131</v>
      </c>
      <c r="D64" s="471"/>
      <c r="E64" s="464"/>
      <c r="F64" s="195"/>
      <c r="G64" s="195"/>
      <c r="H64" s="195"/>
      <c r="I64" s="195"/>
    </row>
    <row r="65" spans="1:9" s="451" customFormat="1" ht="12.75" customHeight="1">
      <c r="A65" s="463" t="s">
        <v>67</v>
      </c>
      <c r="B65" s="498"/>
      <c r="C65" s="461" t="s">
        <v>132</v>
      </c>
      <c r="D65" s="497"/>
      <c r="E65" s="496"/>
      <c r="F65" s="195"/>
      <c r="G65" s="195"/>
      <c r="H65" s="195"/>
      <c r="I65" s="195"/>
    </row>
    <row r="66" spans="1:9" s="451" customFormat="1">
      <c r="A66" s="463" t="s">
        <v>69</v>
      </c>
      <c r="B66" s="498"/>
      <c r="C66" s="461" t="s">
        <v>133</v>
      </c>
      <c r="D66" s="497"/>
      <c r="E66" s="496"/>
      <c r="F66" s="195"/>
      <c r="G66" s="195"/>
      <c r="H66" s="195"/>
      <c r="I66" s="195"/>
    </row>
    <row r="67" spans="1:9" s="451" customFormat="1">
      <c r="A67" s="495" t="s">
        <v>71</v>
      </c>
      <c r="B67" s="494"/>
      <c r="C67" s="493" t="s">
        <v>134</v>
      </c>
      <c r="D67" s="492"/>
      <c r="E67" s="469"/>
      <c r="F67" s="195"/>
      <c r="G67" s="195"/>
      <c r="H67" s="195"/>
      <c r="I67" s="195"/>
    </row>
    <row r="68" spans="1:9" s="451" customFormat="1">
      <c r="A68" s="414" t="s">
        <v>73</v>
      </c>
      <c r="B68" s="491"/>
      <c r="C68" s="491" t="s">
        <v>135</v>
      </c>
      <c r="D68" s="471"/>
      <c r="E68" s="464"/>
      <c r="F68" s="195"/>
      <c r="G68" s="195"/>
      <c r="H68" s="195"/>
      <c r="I68" s="195"/>
    </row>
    <row r="69" spans="1:9" s="451" customFormat="1" ht="12.75" customHeight="1">
      <c r="A69" s="490" t="s">
        <v>75</v>
      </c>
      <c r="B69" s="489"/>
      <c r="C69" s="488" t="s">
        <v>136</v>
      </c>
      <c r="D69" s="487"/>
      <c r="E69" s="469"/>
      <c r="F69" s="456">
        <f>SUM(F70+F71)</f>
        <v>0</v>
      </c>
      <c r="G69" s="456">
        <f>SUM(G70+G71)</f>
        <v>0</v>
      </c>
      <c r="H69" s="456">
        <f>SUM(H70+H71)</f>
        <v>0</v>
      </c>
      <c r="I69" s="456">
        <f>SUM(I70+I71)</f>
        <v>0</v>
      </c>
    </row>
    <row r="70" spans="1:9" s="451" customFormat="1" ht="12.75" customHeight="1">
      <c r="A70" s="481" t="s">
        <v>137</v>
      </c>
      <c r="B70" s="480"/>
      <c r="C70" s="470"/>
      <c r="D70" s="446" t="s">
        <v>138</v>
      </c>
      <c r="E70" s="469"/>
      <c r="F70" s="195"/>
      <c r="G70" s="195"/>
      <c r="H70" s="195"/>
      <c r="I70" s="195"/>
    </row>
    <row r="71" spans="1:9" s="451" customFormat="1" ht="12.75" customHeight="1">
      <c r="A71" s="481" t="s">
        <v>139</v>
      </c>
      <c r="B71" s="480"/>
      <c r="C71" s="470"/>
      <c r="D71" s="446" t="s">
        <v>140</v>
      </c>
      <c r="E71" s="469"/>
      <c r="F71" s="195"/>
      <c r="G71" s="195"/>
      <c r="H71" s="195"/>
      <c r="I71" s="195"/>
    </row>
    <row r="72" spans="1:9" s="451" customFormat="1" ht="12.75" customHeight="1">
      <c r="A72" s="481" t="s">
        <v>77</v>
      </c>
      <c r="B72" s="486"/>
      <c r="C72" s="485" t="s">
        <v>141</v>
      </c>
      <c r="D72" s="447"/>
      <c r="E72" s="469"/>
      <c r="F72" s="195"/>
      <c r="G72" s="195"/>
      <c r="H72" s="195"/>
      <c r="I72" s="195"/>
    </row>
    <row r="73" spans="1:9" s="451" customFormat="1" ht="12.75" customHeight="1">
      <c r="A73" s="481" t="s">
        <v>79</v>
      </c>
      <c r="B73" s="484"/>
      <c r="C73" s="479" t="s">
        <v>142</v>
      </c>
      <c r="D73" s="483"/>
      <c r="E73" s="482"/>
      <c r="F73" s="195"/>
      <c r="G73" s="195"/>
      <c r="H73" s="195"/>
      <c r="I73" s="195"/>
    </row>
    <row r="74" spans="1:9" s="451" customFormat="1" ht="12.75" customHeight="1">
      <c r="A74" s="481" t="s">
        <v>81</v>
      </c>
      <c r="B74" s="472"/>
      <c r="C74" s="461" t="s">
        <v>143</v>
      </c>
      <c r="D74" s="471"/>
      <c r="E74" s="464"/>
      <c r="F74" s="195"/>
      <c r="G74" s="195"/>
      <c r="H74" s="195"/>
      <c r="I74" s="456">
        <f>SUM(F74+G74+H74)</f>
        <v>0</v>
      </c>
    </row>
    <row r="75" spans="1:9" s="451" customFormat="1" ht="12.75" customHeight="1">
      <c r="A75" s="481" t="s">
        <v>83</v>
      </c>
      <c r="B75" s="472"/>
      <c r="C75" s="461" t="s">
        <v>144</v>
      </c>
      <c r="D75" s="471"/>
      <c r="E75" s="464"/>
      <c r="F75" s="195"/>
      <c r="G75" s="195"/>
      <c r="H75" s="195"/>
      <c r="I75" s="456">
        <f>SUM(F75+G75+H75)</f>
        <v>0</v>
      </c>
    </row>
    <row r="76" spans="1:9" s="451" customFormat="1" ht="12.75" customHeight="1">
      <c r="A76" s="463" t="s">
        <v>145</v>
      </c>
      <c r="B76" s="480"/>
      <c r="C76" s="479" t="s">
        <v>146</v>
      </c>
      <c r="D76" s="446"/>
      <c r="E76" s="469"/>
      <c r="F76" s="195"/>
      <c r="G76" s="195"/>
      <c r="H76" s="195"/>
      <c r="I76" s="456">
        <f>SUM(F76+G76+H76)</f>
        <v>0</v>
      </c>
    </row>
    <row r="77" spans="1:9" s="451" customFormat="1" ht="12.75" customHeight="1">
      <c r="A77" s="463" t="s">
        <v>147</v>
      </c>
      <c r="B77" s="472"/>
      <c r="C77" s="461" t="s">
        <v>148</v>
      </c>
      <c r="D77" s="471"/>
      <c r="E77" s="464"/>
      <c r="F77" s="195"/>
      <c r="G77" s="195"/>
      <c r="H77" s="195"/>
      <c r="I77" s="195"/>
    </row>
    <row r="78" spans="1:9" s="451" customFormat="1" ht="12.75" customHeight="1">
      <c r="A78" s="450" t="s">
        <v>149</v>
      </c>
      <c r="B78" s="460" t="s">
        <v>150</v>
      </c>
      <c r="C78" s="478"/>
      <c r="D78" s="459"/>
      <c r="E78" s="458"/>
      <c r="F78" s="456">
        <f>SUM(F79+F80+F83+F84)</f>
        <v>0</v>
      </c>
      <c r="G78" s="456">
        <f>SUM(G79+G80+G83+G84)</f>
        <v>0</v>
      </c>
      <c r="H78" s="456">
        <f>SUM(H79+H80+H83+H84)</f>
        <v>0</v>
      </c>
      <c r="I78" s="456">
        <f>SUM(I79+I80+I83+I84)</f>
        <v>0</v>
      </c>
    </row>
    <row r="79" spans="1:9" s="451" customFormat="1" ht="12.75" customHeight="1">
      <c r="A79" s="414" t="s">
        <v>51</v>
      </c>
      <c r="B79" s="477" t="s">
        <v>151</v>
      </c>
      <c r="C79" s="472"/>
      <c r="D79" s="476"/>
      <c r="E79" s="464"/>
      <c r="F79" s="195"/>
      <c r="G79" s="195"/>
      <c r="H79" s="195"/>
      <c r="I79" s="195"/>
    </row>
    <row r="80" spans="1:9" s="451" customFormat="1" ht="12.75" customHeight="1">
      <c r="A80" s="414" t="s">
        <v>63</v>
      </c>
      <c r="B80" s="475" t="s">
        <v>152</v>
      </c>
      <c r="C80" s="474"/>
      <c r="D80" s="473"/>
      <c r="E80" s="464"/>
      <c r="F80" s="456">
        <f>SUM(F81+F82)</f>
        <v>0</v>
      </c>
      <c r="G80" s="456">
        <f>SUM(G81+G82)</f>
        <v>0</v>
      </c>
      <c r="H80" s="456">
        <f>SUM(H81+H82)</f>
        <v>0</v>
      </c>
      <c r="I80" s="456">
        <f>SUM(I81+I82)</f>
        <v>0</v>
      </c>
    </row>
    <row r="81" spans="1:9" s="451" customFormat="1" ht="12.75" customHeight="1">
      <c r="A81" s="463" t="s">
        <v>65</v>
      </c>
      <c r="B81" s="472"/>
      <c r="C81" s="461" t="s">
        <v>153</v>
      </c>
      <c r="D81" s="471"/>
      <c r="E81" s="464"/>
      <c r="F81" s="195"/>
      <c r="G81" s="195"/>
      <c r="H81" s="195"/>
      <c r="I81" s="195"/>
    </row>
    <row r="82" spans="1:9" s="451" customFormat="1" ht="12.75" customHeight="1">
      <c r="A82" s="463" t="s">
        <v>67</v>
      </c>
      <c r="B82" s="472"/>
      <c r="C82" s="461" t="s">
        <v>154</v>
      </c>
      <c r="D82" s="471"/>
      <c r="E82" s="464"/>
      <c r="F82" s="195"/>
      <c r="G82" s="195"/>
      <c r="H82" s="195"/>
      <c r="I82" s="195"/>
    </row>
    <row r="83" spans="1:9" s="451" customFormat="1" ht="12.75" customHeight="1">
      <c r="A83" s="423" t="s">
        <v>85</v>
      </c>
      <c r="B83" s="470" t="s">
        <v>155</v>
      </c>
      <c r="C83" s="470"/>
      <c r="D83" s="446"/>
      <c r="E83" s="469"/>
      <c r="F83" s="195"/>
      <c r="G83" s="195"/>
      <c r="H83" s="195"/>
      <c r="I83" s="195"/>
    </row>
    <row r="84" spans="1:9" s="451" customFormat="1" ht="12.75" customHeight="1">
      <c r="A84" s="468" t="s">
        <v>87</v>
      </c>
      <c r="B84" s="467" t="s">
        <v>156</v>
      </c>
      <c r="C84" s="466"/>
      <c r="D84" s="465"/>
      <c r="E84" s="464"/>
      <c r="F84" s="456">
        <f>SUM(F85+F86)</f>
        <v>0</v>
      </c>
      <c r="G84" s="456">
        <f>SUM(G85+G86)</f>
        <v>0</v>
      </c>
      <c r="H84" s="456">
        <f>SUM(H85+H86)</f>
        <v>0</v>
      </c>
      <c r="I84" s="456">
        <f>SUM(I85+I86)</f>
        <v>0</v>
      </c>
    </row>
    <row r="85" spans="1:9" s="451" customFormat="1" ht="12.75" customHeight="1">
      <c r="A85" s="463" t="s">
        <v>157</v>
      </c>
      <c r="B85" s="462"/>
      <c r="C85" s="461" t="s">
        <v>158</v>
      </c>
      <c r="D85" s="449"/>
      <c r="E85" s="458"/>
      <c r="F85" s="195"/>
      <c r="G85" s="195"/>
      <c r="H85" s="195"/>
      <c r="I85" s="456">
        <f>SUM(F85+G85+H85)</f>
        <v>0</v>
      </c>
    </row>
    <row r="86" spans="1:9" s="451" customFormat="1" ht="12.75" customHeight="1">
      <c r="A86" s="463" t="s">
        <v>159</v>
      </c>
      <c r="B86" s="462"/>
      <c r="C86" s="461" t="s">
        <v>160</v>
      </c>
      <c r="D86" s="449"/>
      <c r="E86" s="458"/>
      <c r="F86" s="195"/>
      <c r="G86" s="195"/>
      <c r="H86" s="195"/>
      <c r="I86" s="456"/>
    </row>
    <row r="87" spans="1:9" s="451" customFormat="1" ht="12.75" customHeight="1">
      <c r="A87" s="450" t="s">
        <v>161</v>
      </c>
      <c r="B87" s="460" t="s">
        <v>162</v>
      </c>
      <c r="C87" s="459"/>
      <c r="D87" s="459"/>
      <c r="E87" s="458"/>
      <c r="F87" s="195"/>
      <c r="G87" s="195"/>
      <c r="H87" s="195"/>
      <c r="I87" s="195"/>
    </row>
    <row r="88" spans="1:9" s="451" customFormat="1" ht="25.5" customHeight="1">
      <c r="A88" s="450"/>
      <c r="B88" s="682" t="s">
        <v>163</v>
      </c>
      <c r="C88" s="679"/>
      <c r="D88" s="679"/>
      <c r="E88" s="457"/>
      <c r="F88" s="456">
        <f>SUM(F53+F58+F78)</f>
        <v>0</v>
      </c>
      <c r="G88" s="456">
        <f>SUM(G53+G58+G78)</f>
        <v>54476.62</v>
      </c>
      <c r="H88" s="456">
        <f>SUM(H53+H58+H78)</f>
        <v>0</v>
      </c>
      <c r="I88" s="456">
        <f>SUM(I53+I58+I78)</f>
        <v>54476.62</v>
      </c>
    </row>
    <row r="89" spans="1:9" s="451" customFormat="1">
      <c r="A89" s="455"/>
      <c r="B89" s="444"/>
      <c r="C89" s="444"/>
      <c r="D89" s="444"/>
      <c r="E89" s="444"/>
      <c r="F89" s="454"/>
      <c r="G89" s="454"/>
      <c r="H89" s="454"/>
      <c r="I89" s="454"/>
    </row>
    <row r="90" spans="1:9" s="451" customFormat="1" ht="12.75" customHeight="1">
      <c r="A90" s="684" t="s">
        <v>293</v>
      </c>
      <c r="B90" s="685"/>
      <c r="C90" s="685"/>
      <c r="D90" s="685"/>
      <c r="E90" s="685"/>
      <c r="F90" s="685"/>
      <c r="G90" s="685"/>
      <c r="H90" s="685"/>
      <c r="I90" s="685"/>
    </row>
    <row r="91" spans="1:9" s="451" customFormat="1">
      <c r="A91" s="683" t="s">
        <v>266</v>
      </c>
      <c r="B91" s="683"/>
      <c r="C91" s="683"/>
      <c r="D91" s="683"/>
      <c r="E91" s="452"/>
      <c r="F91" s="677" t="s">
        <v>261</v>
      </c>
      <c r="G91" s="677"/>
      <c r="H91" s="677"/>
      <c r="I91" s="677"/>
    </row>
    <row r="92" spans="1:9" s="451" customFormat="1">
      <c r="A92" s="453"/>
      <c r="B92" s="453"/>
      <c r="C92" s="453"/>
      <c r="D92" s="453"/>
      <c r="E92" s="453"/>
      <c r="F92" s="452"/>
      <c r="G92" s="452"/>
      <c r="H92" s="452"/>
      <c r="I92" s="452"/>
    </row>
    <row r="93" spans="1:9" s="451" customFormat="1"/>
    <row r="94" spans="1:9" s="451" customFormat="1"/>
    <row r="95" spans="1:9" s="451" customFormat="1"/>
    <row r="96" spans="1:9" s="451" customFormat="1"/>
    <row r="97" s="451" customFormat="1"/>
    <row r="98" s="451" customFormat="1"/>
    <row r="99" s="451" customFormat="1"/>
    <row r="100" s="451" customFormat="1"/>
    <row r="101" s="451" customFormat="1"/>
    <row r="102" s="451" customFormat="1"/>
    <row r="103" s="451" customFormat="1"/>
    <row r="104" s="451" customFormat="1"/>
    <row r="105" s="451" customFormat="1"/>
    <row r="106" s="451" customFormat="1"/>
    <row r="107" s="451" customFormat="1"/>
    <row r="108" s="451" customFormat="1"/>
    <row r="109" s="451" customFormat="1"/>
    <row r="110" s="451" customFormat="1"/>
    <row r="111" s="451" customFormat="1"/>
    <row r="112" s="451" customFormat="1"/>
    <row r="113" s="451" customFormat="1"/>
    <row r="114" s="451" customFormat="1"/>
    <row r="115" s="451" customFormat="1"/>
  </sheetData>
  <mergeCells count="20">
    <mergeCell ref="F1:I1"/>
    <mergeCell ref="B13:D13"/>
    <mergeCell ref="F91:I91"/>
    <mergeCell ref="C41:D41"/>
    <mergeCell ref="C47:D47"/>
    <mergeCell ref="B56:D56"/>
    <mergeCell ref="B88:D88"/>
    <mergeCell ref="A91:D91"/>
    <mergeCell ref="A90:I90"/>
    <mergeCell ref="A5:I6"/>
    <mergeCell ref="F2:I2"/>
    <mergeCell ref="A11:A12"/>
    <mergeCell ref="B11:D12"/>
    <mergeCell ref="F11:F12"/>
    <mergeCell ref="G11:H11"/>
    <mergeCell ref="I11:I12"/>
    <mergeCell ref="A8:D8"/>
    <mergeCell ref="A9:I9"/>
    <mergeCell ref="E11:E12"/>
    <mergeCell ref="A4:I4"/>
  </mergeCells>
  <printOptions horizontalCentered="1"/>
  <pageMargins left="0.55118110236220474" right="0.55118110236220474" top="0.6692913385826772" bottom="0.23622047244094491" header="0.31496062992125984" footer="0.11811023622047245"/>
  <pageSetup paperSize="9" scale="61" orientation="portrait" r:id="rId1"/>
  <headerFooter alignWithMargins="0"/>
</worksheet>
</file>

<file path=xl/worksheets/sheet5.xml><?xml version="1.0" encoding="utf-8"?>
<worksheet xmlns="http://schemas.openxmlformats.org/spreadsheetml/2006/main" xmlns:r="http://schemas.openxmlformats.org/officeDocument/2006/relationships">
  <sheetPr>
    <tabColor indexed="47"/>
    <pageSetUpPr fitToPage="1"/>
  </sheetPr>
  <dimension ref="A1:K54"/>
  <sheetViews>
    <sheetView showGridLines="0" view="pageBreakPreview" zoomScaleNormal="100" zoomScaleSheetLayoutView="100" workbookViewId="0"/>
  </sheetViews>
  <sheetFormatPr defaultRowHeight="12.75"/>
  <cols>
    <col min="1" max="1" width="5.42578125" style="528" bestFit="1" customWidth="1"/>
    <col min="2" max="2" width="1.5703125" style="528" hidden="1" customWidth="1"/>
    <col min="3" max="3" width="29.42578125" style="528" customWidth="1"/>
    <col min="4" max="4" width="18.28515625" style="528" customWidth="1"/>
    <col min="5" max="5" width="0" style="528" hidden="1" customWidth="1"/>
    <col min="6" max="6" width="11.7109375" style="528" customWidth="1"/>
    <col min="7" max="7" width="6.7109375" style="528" customWidth="1"/>
    <col min="8" max="9" width="12.7109375" style="528" customWidth="1"/>
    <col min="10" max="10" width="14.7109375" style="528" customWidth="1"/>
    <col min="11" max="11" width="12.7109375" style="528" customWidth="1"/>
    <col min="12" max="16384" width="9.140625" style="528"/>
  </cols>
  <sheetData>
    <row r="1" spans="1:11">
      <c r="D1" s="554" t="s">
        <v>485</v>
      </c>
      <c r="E1" s="553"/>
      <c r="F1" s="553"/>
      <c r="G1" s="712"/>
      <c r="H1" s="712"/>
      <c r="I1" s="712"/>
      <c r="J1" s="712"/>
      <c r="K1" s="712"/>
    </row>
    <row r="2" spans="1:11" ht="15.75" customHeight="1">
      <c r="D2" s="551"/>
      <c r="E2" s="551"/>
      <c r="F2" s="551"/>
      <c r="G2" s="718" t="s">
        <v>475</v>
      </c>
      <c r="H2" s="686"/>
      <c r="I2" s="686"/>
      <c r="J2" s="686"/>
      <c r="K2" s="686"/>
    </row>
    <row r="3" spans="1:11" ht="15.75" customHeight="1">
      <c r="D3" s="551"/>
      <c r="E3" s="551"/>
      <c r="F3" s="551"/>
      <c r="G3" s="686"/>
      <c r="H3" s="686"/>
      <c r="I3" s="686"/>
      <c r="J3" s="686"/>
      <c r="K3" s="686"/>
    </row>
    <row r="4" spans="1:11" ht="15.75" customHeight="1">
      <c r="D4" s="551" t="s">
        <v>484</v>
      </c>
      <c r="E4" s="551"/>
      <c r="F4" s="551"/>
      <c r="G4" s="551" t="s">
        <v>483</v>
      </c>
      <c r="H4" s="552"/>
      <c r="I4" s="551"/>
      <c r="J4" s="551"/>
      <c r="K4" s="551"/>
    </row>
    <row r="5" spans="1:11" ht="15">
      <c r="A5" s="719" t="s">
        <v>319</v>
      </c>
      <c r="B5" s="720"/>
      <c r="C5" s="720"/>
      <c r="D5" s="720"/>
      <c r="E5" s="720"/>
      <c r="F5" s="720"/>
      <c r="G5" s="720"/>
      <c r="H5" s="720"/>
      <c r="I5" s="720"/>
      <c r="J5" s="720"/>
      <c r="K5" s="720"/>
    </row>
    <row r="6" spans="1:11" ht="15.75" customHeight="1">
      <c r="A6" s="717" t="s">
        <v>482</v>
      </c>
      <c r="B6" s="717"/>
      <c r="C6" s="717"/>
      <c r="D6" s="717"/>
      <c r="E6" s="717"/>
      <c r="F6" s="717"/>
      <c r="G6" s="717"/>
      <c r="H6" s="717"/>
      <c r="I6" s="717"/>
      <c r="J6" s="717"/>
      <c r="K6" s="717"/>
    </row>
    <row r="7" spans="1:11" ht="29.25" customHeight="1">
      <c r="A7" s="717"/>
      <c r="B7" s="717"/>
      <c r="C7" s="717"/>
      <c r="D7" s="717"/>
      <c r="E7" s="717"/>
      <c r="F7" s="717"/>
      <c r="G7" s="717"/>
      <c r="H7" s="717"/>
      <c r="I7" s="717"/>
      <c r="J7" s="717"/>
      <c r="K7" s="717"/>
    </row>
    <row r="8" spans="1:11" ht="15">
      <c r="A8" s="713"/>
      <c r="B8" s="714"/>
      <c r="C8" s="714"/>
      <c r="D8" s="714"/>
      <c r="E8" s="714"/>
      <c r="F8" s="714"/>
      <c r="G8" s="714"/>
      <c r="H8" s="714"/>
      <c r="I8" s="714"/>
      <c r="J8" s="714"/>
      <c r="K8" s="714"/>
    </row>
    <row r="9" spans="1:11" ht="15">
      <c r="A9" s="715" t="s">
        <v>481</v>
      </c>
      <c r="B9" s="716"/>
      <c r="C9" s="716"/>
      <c r="D9" s="716"/>
      <c r="E9" s="716"/>
      <c r="F9" s="716"/>
      <c r="G9" s="716"/>
      <c r="H9" s="716"/>
      <c r="I9" s="716"/>
      <c r="J9" s="716"/>
      <c r="K9" s="716"/>
    </row>
    <row r="10" spans="1:11" ht="15">
      <c r="A10" s="729">
        <v>43646</v>
      </c>
      <c r="B10" s="730"/>
      <c r="C10" s="730"/>
      <c r="D10" s="730"/>
      <c r="E10" s="730"/>
      <c r="F10" s="730"/>
      <c r="G10" s="730"/>
      <c r="H10" s="730"/>
      <c r="I10" s="730"/>
      <c r="J10" s="730"/>
      <c r="K10" s="730"/>
    </row>
    <row r="11" spans="1:11" s="548" customFormat="1" ht="78.75" customHeight="1">
      <c r="A11" s="731" t="s">
        <v>46</v>
      </c>
      <c r="B11" s="732"/>
      <c r="C11" s="735" t="s">
        <v>47</v>
      </c>
      <c r="D11" s="736"/>
      <c r="E11" s="736"/>
      <c r="F11" s="737"/>
      <c r="G11" s="743" t="s">
        <v>480</v>
      </c>
      <c r="H11" s="743" t="s">
        <v>479</v>
      </c>
      <c r="I11" s="741" t="s">
        <v>470</v>
      </c>
      <c r="J11" s="742"/>
      <c r="K11" s="725" t="s">
        <v>478</v>
      </c>
    </row>
    <row r="12" spans="1:11" s="548" customFormat="1" ht="37.5" customHeight="1">
      <c r="A12" s="733"/>
      <c r="B12" s="734"/>
      <c r="C12" s="738"/>
      <c r="D12" s="739"/>
      <c r="E12" s="739"/>
      <c r="F12" s="740"/>
      <c r="G12" s="744"/>
      <c r="H12" s="744"/>
      <c r="I12" s="450" t="s">
        <v>468</v>
      </c>
      <c r="J12" s="450" t="s">
        <v>477</v>
      </c>
      <c r="K12" s="726"/>
    </row>
    <row r="13" spans="1:11" s="548" customFormat="1" ht="15.75">
      <c r="A13" s="550">
        <v>1</v>
      </c>
      <c r="B13" s="550"/>
      <c r="C13" s="721">
        <v>2</v>
      </c>
      <c r="D13" s="722"/>
      <c r="E13" s="722"/>
      <c r="F13" s="723"/>
      <c r="G13" s="550">
        <v>3</v>
      </c>
      <c r="H13" s="549">
        <v>4</v>
      </c>
      <c r="I13" s="305">
        <v>5</v>
      </c>
      <c r="J13" s="305">
        <v>6</v>
      </c>
      <c r="K13" s="549" t="s">
        <v>466</v>
      </c>
    </row>
    <row r="14" spans="1:11" ht="15.75">
      <c r="A14" s="544" t="s">
        <v>49</v>
      </c>
      <c r="B14" s="536" t="s">
        <v>174</v>
      </c>
      <c r="C14" s="710" t="s">
        <v>174</v>
      </c>
      <c r="D14" s="728"/>
      <c r="E14" s="728"/>
      <c r="F14" s="728"/>
      <c r="G14" s="536"/>
      <c r="H14" s="134">
        <f>SUM(H15+H20+H21)</f>
        <v>0</v>
      </c>
      <c r="I14" s="134">
        <f>SUM(I15+I20+I21)</f>
        <v>0</v>
      </c>
      <c r="J14" s="134">
        <f>SUM(J15+J20+J21)</f>
        <v>0</v>
      </c>
      <c r="K14" s="134">
        <f>SUM(K15+K20+K21)</f>
        <v>0</v>
      </c>
    </row>
    <row r="15" spans="1:11" ht="15.75">
      <c r="A15" s="547" t="s">
        <v>51</v>
      </c>
      <c r="B15" s="546" t="s">
        <v>175</v>
      </c>
      <c r="C15" s="724" t="s">
        <v>175</v>
      </c>
      <c r="D15" s="724"/>
      <c r="E15" s="724"/>
      <c r="F15" s="724"/>
      <c r="G15" s="545"/>
      <c r="H15" s="135">
        <f>SUM(H16:H19)</f>
        <v>0</v>
      </c>
      <c r="I15" s="135">
        <f>SUM(I16:I19)</f>
        <v>0</v>
      </c>
      <c r="J15" s="135">
        <f>SUM(J16:J19)</f>
        <v>0</v>
      </c>
      <c r="K15" s="135">
        <f>SUM(K16:K19)</f>
        <v>0</v>
      </c>
    </row>
    <row r="16" spans="1:11" ht="15.75">
      <c r="A16" s="543" t="s">
        <v>176</v>
      </c>
      <c r="B16" s="532" t="s">
        <v>118</v>
      </c>
      <c r="C16" s="708" t="s">
        <v>118</v>
      </c>
      <c r="D16" s="708"/>
      <c r="E16" s="708"/>
      <c r="F16" s="708"/>
      <c r="G16" s="541"/>
      <c r="H16" s="178"/>
      <c r="I16" s="178"/>
      <c r="J16" s="178"/>
      <c r="K16" s="178"/>
    </row>
    <row r="17" spans="1:11" ht="15.75">
      <c r="A17" s="543" t="s">
        <v>177</v>
      </c>
      <c r="B17" s="533" t="s">
        <v>178</v>
      </c>
      <c r="C17" s="689" t="s">
        <v>178</v>
      </c>
      <c r="D17" s="689"/>
      <c r="E17" s="689"/>
      <c r="F17" s="689"/>
      <c r="G17" s="539"/>
      <c r="H17" s="169"/>
      <c r="I17" s="169"/>
      <c r="J17" s="169"/>
      <c r="K17" s="169"/>
    </row>
    <row r="18" spans="1:11" ht="15.75">
      <c r="A18" s="543" t="s">
        <v>179</v>
      </c>
      <c r="B18" s="532" t="s">
        <v>180</v>
      </c>
      <c r="C18" s="689" t="s">
        <v>180</v>
      </c>
      <c r="D18" s="689"/>
      <c r="E18" s="689"/>
      <c r="F18" s="689"/>
      <c r="G18" s="539"/>
      <c r="H18" s="136"/>
      <c r="I18" s="136"/>
      <c r="J18" s="136"/>
      <c r="K18" s="136"/>
    </row>
    <row r="19" spans="1:11" ht="15.75">
      <c r="A19" s="543" t="s">
        <v>181</v>
      </c>
      <c r="B19" s="533" t="s">
        <v>182</v>
      </c>
      <c r="C19" s="689" t="s">
        <v>182</v>
      </c>
      <c r="D19" s="689"/>
      <c r="E19" s="689"/>
      <c r="F19" s="689"/>
      <c r="G19" s="539"/>
      <c r="H19" s="136"/>
      <c r="I19" s="136"/>
      <c r="J19" s="136"/>
      <c r="K19" s="136"/>
    </row>
    <row r="20" spans="1:11" ht="15.75">
      <c r="A20" s="543" t="s">
        <v>63</v>
      </c>
      <c r="B20" s="532" t="s">
        <v>183</v>
      </c>
      <c r="C20" s="689" t="s">
        <v>183</v>
      </c>
      <c r="D20" s="689"/>
      <c r="E20" s="689"/>
      <c r="F20" s="689"/>
      <c r="G20" s="539"/>
      <c r="H20" s="179"/>
      <c r="I20" s="179"/>
      <c r="J20" s="179"/>
      <c r="K20" s="179"/>
    </row>
    <row r="21" spans="1:11" ht="15.75">
      <c r="A21" s="547" t="s">
        <v>85</v>
      </c>
      <c r="B21" s="546" t="s">
        <v>184</v>
      </c>
      <c r="C21" s="727" t="s">
        <v>184</v>
      </c>
      <c r="D21" s="727"/>
      <c r="E21" s="727"/>
      <c r="F21" s="727"/>
      <c r="G21" s="545"/>
      <c r="H21" s="135">
        <f>SUM(H22+H23)</f>
        <v>0</v>
      </c>
      <c r="I21" s="135">
        <f>SUM(I22+I23)</f>
        <v>0</v>
      </c>
      <c r="J21" s="135">
        <f>SUM(J22+J23)</f>
        <v>0</v>
      </c>
      <c r="K21" s="135">
        <f>SUM(K22+K23)</f>
        <v>0</v>
      </c>
    </row>
    <row r="22" spans="1:11" ht="15.75">
      <c r="A22" s="543" t="s">
        <v>185</v>
      </c>
      <c r="B22" s="533" t="s">
        <v>186</v>
      </c>
      <c r="C22" s="689" t="s">
        <v>186</v>
      </c>
      <c r="D22" s="689"/>
      <c r="E22" s="689"/>
      <c r="F22" s="689"/>
      <c r="G22" s="539"/>
      <c r="H22" s="254"/>
      <c r="I22" s="254"/>
      <c r="J22" s="254"/>
      <c r="K22" s="254"/>
    </row>
    <row r="23" spans="1:11" ht="15.75">
      <c r="A23" s="543" t="s">
        <v>187</v>
      </c>
      <c r="B23" s="533" t="s">
        <v>188</v>
      </c>
      <c r="C23" s="689" t="s">
        <v>188</v>
      </c>
      <c r="D23" s="689"/>
      <c r="E23" s="689"/>
      <c r="F23" s="689"/>
      <c r="G23" s="539"/>
      <c r="H23" s="179"/>
      <c r="I23" s="179"/>
      <c r="J23" s="179"/>
      <c r="K23" s="179"/>
    </row>
    <row r="24" spans="1:11" ht="15.75">
      <c r="A24" s="544" t="s">
        <v>88</v>
      </c>
      <c r="B24" s="536" t="s">
        <v>189</v>
      </c>
      <c r="C24" s="710" t="s">
        <v>189</v>
      </c>
      <c r="D24" s="710"/>
      <c r="E24" s="710"/>
      <c r="F24" s="710"/>
      <c r="G24" s="536"/>
      <c r="H24" s="134">
        <f>SUM(H25:H38)</f>
        <v>0</v>
      </c>
      <c r="I24" s="134">
        <f>SUM(I25:I38)</f>
        <v>0</v>
      </c>
      <c r="J24" s="134">
        <f>SUM(J25:J38)</f>
        <v>0</v>
      </c>
      <c r="K24" s="134">
        <f>SUM(K25:K38)</f>
        <v>0</v>
      </c>
    </row>
    <row r="25" spans="1:11" ht="15.75">
      <c r="A25" s="543" t="s">
        <v>51</v>
      </c>
      <c r="B25" s="532" t="s">
        <v>190</v>
      </c>
      <c r="C25" s="689" t="s">
        <v>191</v>
      </c>
      <c r="D25" s="690"/>
      <c r="E25" s="690"/>
      <c r="F25" s="690"/>
      <c r="G25" s="539"/>
      <c r="H25" s="169"/>
      <c r="I25" s="169"/>
      <c r="J25" s="169"/>
      <c r="K25" s="169"/>
    </row>
    <row r="26" spans="1:11" ht="15.75">
      <c r="A26" s="543" t="s">
        <v>63</v>
      </c>
      <c r="B26" s="532" t="s">
        <v>192</v>
      </c>
      <c r="C26" s="689" t="s">
        <v>193</v>
      </c>
      <c r="D26" s="690"/>
      <c r="E26" s="690"/>
      <c r="F26" s="690"/>
      <c r="G26" s="539"/>
      <c r="H26" s="136"/>
      <c r="I26" s="136"/>
      <c r="J26" s="136"/>
      <c r="K26" s="136"/>
    </row>
    <row r="27" spans="1:11" ht="15.75">
      <c r="A27" s="543" t="s">
        <v>85</v>
      </c>
      <c r="B27" s="532" t="s">
        <v>194</v>
      </c>
      <c r="C27" s="689" t="s">
        <v>195</v>
      </c>
      <c r="D27" s="690"/>
      <c r="E27" s="690"/>
      <c r="F27" s="690"/>
      <c r="G27" s="533"/>
      <c r="H27" s="136"/>
      <c r="I27" s="136"/>
      <c r="J27" s="136"/>
      <c r="K27" s="136"/>
    </row>
    <row r="28" spans="1:11" ht="15.75">
      <c r="A28" s="543" t="s">
        <v>87</v>
      </c>
      <c r="B28" s="532" t="s">
        <v>196</v>
      </c>
      <c r="C28" s="708" t="s">
        <v>197</v>
      </c>
      <c r="D28" s="690"/>
      <c r="E28" s="690"/>
      <c r="F28" s="690"/>
      <c r="G28" s="533"/>
      <c r="H28" s="136"/>
      <c r="I28" s="136"/>
      <c r="J28" s="136"/>
      <c r="K28" s="136"/>
    </row>
    <row r="29" spans="1:11" ht="15.75">
      <c r="A29" s="543" t="s">
        <v>113</v>
      </c>
      <c r="B29" s="532" t="s">
        <v>198</v>
      </c>
      <c r="C29" s="708" t="s">
        <v>199</v>
      </c>
      <c r="D29" s="690"/>
      <c r="E29" s="690"/>
      <c r="F29" s="690"/>
      <c r="G29" s="533"/>
      <c r="H29" s="136"/>
      <c r="I29" s="136"/>
      <c r="J29" s="136"/>
      <c r="K29" s="136"/>
    </row>
    <row r="30" spans="1:11" ht="15.75">
      <c r="A30" s="543" t="s">
        <v>200</v>
      </c>
      <c r="B30" s="532" t="s">
        <v>201</v>
      </c>
      <c r="C30" s="708" t="s">
        <v>202</v>
      </c>
      <c r="D30" s="690"/>
      <c r="E30" s="690"/>
      <c r="F30" s="690"/>
      <c r="G30" s="533"/>
      <c r="H30" s="136"/>
      <c r="I30" s="136"/>
      <c r="J30" s="136"/>
      <c r="K30" s="136"/>
    </row>
    <row r="31" spans="1:11" ht="15.75">
      <c r="A31" s="543" t="s">
        <v>203</v>
      </c>
      <c r="B31" s="532" t="s">
        <v>204</v>
      </c>
      <c r="C31" s="708" t="s">
        <v>205</v>
      </c>
      <c r="D31" s="690"/>
      <c r="E31" s="690"/>
      <c r="F31" s="690"/>
      <c r="G31" s="533"/>
      <c r="H31" s="136"/>
      <c r="I31" s="136"/>
      <c r="J31" s="136"/>
      <c r="K31" s="136"/>
    </row>
    <row r="32" spans="1:11" ht="15.75">
      <c r="A32" s="543" t="s">
        <v>206</v>
      </c>
      <c r="B32" s="532" t="s">
        <v>207</v>
      </c>
      <c r="C32" s="689" t="s">
        <v>207</v>
      </c>
      <c r="D32" s="690"/>
      <c r="E32" s="690"/>
      <c r="F32" s="690"/>
      <c r="G32" s="533"/>
      <c r="H32" s="136"/>
      <c r="I32" s="136"/>
      <c r="J32" s="136"/>
      <c r="K32" s="136"/>
    </row>
    <row r="33" spans="1:11" ht="15.75">
      <c r="A33" s="543" t="s">
        <v>208</v>
      </c>
      <c r="B33" s="532" t="s">
        <v>209</v>
      </c>
      <c r="C33" s="708" t="s">
        <v>209</v>
      </c>
      <c r="D33" s="690"/>
      <c r="E33" s="690"/>
      <c r="F33" s="690"/>
      <c r="G33" s="533"/>
      <c r="H33" s="136"/>
      <c r="I33" s="136"/>
      <c r="J33" s="136"/>
      <c r="K33" s="136"/>
    </row>
    <row r="34" spans="1:11" ht="15.75" customHeight="1">
      <c r="A34" s="543" t="s">
        <v>210</v>
      </c>
      <c r="B34" s="532" t="s">
        <v>211</v>
      </c>
      <c r="C34" s="689" t="s">
        <v>212</v>
      </c>
      <c r="D34" s="711"/>
      <c r="E34" s="711"/>
      <c r="F34" s="711"/>
      <c r="G34" s="533"/>
      <c r="H34" s="169"/>
      <c r="I34" s="169"/>
      <c r="J34" s="169"/>
      <c r="K34" s="169"/>
    </row>
    <row r="35" spans="1:11" ht="15.75" customHeight="1">
      <c r="A35" s="543" t="s">
        <v>213</v>
      </c>
      <c r="B35" s="532" t="s">
        <v>214</v>
      </c>
      <c r="C35" s="689" t="s">
        <v>215</v>
      </c>
      <c r="D35" s="690"/>
      <c r="E35" s="690"/>
      <c r="F35" s="690"/>
      <c r="G35" s="533"/>
      <c r="H35" s="136"/>
      <c r="I35" s="136"/>
      <c r="J35" s="136"/>
      <c r="K35" s="136"/>
    </row>
    <row r="36" spans="1:11" ht="15.75">
      <c r="A36" s="543" t="s">
        <v>216</v>
      </c>
      <c r="B36" s="532" t="s">
        <v>217</v>
      </c>
      <c r="C36" s="689" t="s">
        <v>218</v>
      </c>
      <c r="D36" s="690"/>
      <c r="E36" s="690"/>
      <c r="F36" s="690"/>
      <c r="G36" s="533"/>
      <c r="H36" s="136"/>
      <c r="I36" s="136"/>
      <c r="J36" s="136"/>
      <c r="K36" s="136"/>
    </row>
    <row r="37" spans="1:11" ht="15.75">
      <c r="A37" s="543" t="s">
        <v>219</v>
      </c>
      <c r="B37" s="532" t="s">
        <v>220</v>
      </c>
      <c r="C37" s="689" t="s">
        <v>221</v>
      </c>
      <c r="D37" s="690"/>
      <c r="E37" s="690"/>
      <c r="F37" s="690"/>
      <c r="G37" s="533"/>
      <c r="H37" s="136"/>
      <c r="I37" s="136"/>
      <c r="J37" s="136"/>
      <c r="K37" s="136"/>
    </row>
    <row r="38" spans="1:11" ht="15.75">
      <c r="A38" s="543" t="s">
        <v>222</v>
      </c>
      <c r="B38" s="532" t="s">
        <v>223</v>
      </c>
      <c r="C38" s="692" t="s">
        <v>224</v>
      </c>
      <c r="D38" s="693"/>
      <c r="E38" s="693"/>
      <c r="F38" s="694"/>
      <c r="G38" s="531"/>
      <c r="H38" s="136"/>
      <c r="I38" s="136"/>
      <c r="J38" s="136"/>
      <c r="K38" s="136"/>
    </row>
    <row r="39" spans="1:11" ht="15.75">
      <c r="A39" s="536" t="s">
        <v>90</v>
      </c>
      <c r="B39" s="535" t="s">
        <v>225</v>
      </c>
      <c r="C39" s="695" t="s">
        <v>225</v>
      </c>
      <c r="D39" s="696"/>
      <c r="E39" s="696"/>
      <c r="F39" s="697"/>
      <c r="G39" s="540"/>
      <c r="H39" s="134">
        <f>SUM(H14-H24)</f>
        <v>0</v>
      </c>
      <c r="I39" s="134">
        <f>SUM(I14-I24)</f>
        <v>0</v>
      </c>
      <c r="J39" s="134">
        <f>SUM(J14-J24)</f>
        <v>0</v>
      </c>
      <c r="K39" s="134">
        <f>SUM(K14-K24)</f>
        <v>0</v>
      </c>
    </row>
    <row r="40" spans="1:11" ht="15.75">
      <c r="A40" s="536" t="s">
        <v>116</v>
      </c>
      <c r="B40" s="536" t="s">
        <v>226</v>
      </c>
      <c r="C40" s="709" t="s">
        <v>226</v>
      </c>
      <c r="D40" s="696"/>
      <c r="E40" s="696"/>
      <c r="F40" s="697"/>
      <c r="G40" s="540"/>
      <c r="H40" s="134">
        <f>SUM(H41-H42-H43)</f>
        <v>0</v>
      </c>
      <c r="I40" s="134">
        <f>SUM(I41-I42-I43)</f>
        <v>0</v>
      </c>
      <c r="J40" s="134">
        <f>SUM(J41-J42-J43)</f>
        <v>0</v>
      </c>
      <c r="K40" s="134">
        <f>SUM(K41-K42-K43)</f>
        <v>0</v>
      </c>
    </row>
    <row r="41" spans="1:11" ht="15.75">
      <c r="A41" s="533" t="s">
        <v>227</v>
      </c>
      <c r="B41" s="532" t="s">
        <v>228</v>
      </c>
      <c r="C41" s="692" t="s">
        <v>229</v>
      </c>
      <c r="D41" s="693"/>
      <c r="E41" s="693"/>
      <c r="F41" s="694"/>
      <c r="G41" s="531"/>
      <c r="H41" s="136"/>
      <c r="I41" s="136"/>
      <c r="J41" s="136"/>
      <c r="K41" s="136"/>
    </row>
    <row r="42" spans="1:11" ht="15.75">
      <c r="A42" s="533" t="s">
        <v>63</v>
      </c>
      <c r="B42" s="532" t="s">
        <v>230</v>
      </c>
      <c r="C42" s="692" t="s">
        <v>230</v>
      </c>
      <c r="D42" s="693"/>
      <c r="E42" s="693"/>
      <c r="F42" s="694"/>
      <c r="G42" s="531"/>
      <c r="H42" s="136"/>
      <c r="I42" s="136"/>
      <c r="J42" s="136"/>
      <c r="K42" s="136"/>
    </row>
    <row r="43" spans="1:11" ht="15.75">
      <c r="A43" s="533" t="s">
        <v>231</v>
      </c>
      <c r="B43" s="532" t="s">
        <v>232</v>
      </c>
      <c r="C43" s="692" t="s">
        <v>233</v>
      </c>
      <c r="D43" s="693"/>
      <c r="E43" s="693"/>
      <c r="F43" s="694"/>
      <c r="G43" s="531"/>
      <c r="H43" s="136"/>
      <c r="I43" s="136"/>
      <c r="J43" s="136"/>
      <c r="K43" s="136"/>
    </row>
    <row r="44" spans="1:11" ht="15.75">
      <c r="A44" s="539" t="s">
        <v>123</v>
      </c>
      <c r="B44" s="541" t="s">
        <v>234</v>
      </c>
      <c r="C44" s="698" t="s">
        <v>234</v>
      </c>
      <c r="D44" s="699"/>
      <c r="E44" s="699"/>
      <c r="F44" s="700"/>
      <c r="G44" s="538"/>
      <c r="H44" s="143"/>
      <c r="I44" s="143"/>
      <c r="J44" s="143"/>
      <c r="K44" s="143"/>
    </row>
    <row r="45" spans="1:11" ht="30" customHeight="1">
      <c r="A45" s="539" t="s">
        <v>149</v>
      </c>
      <c r="B45" s="541" t="s">
        <v>235</v>
      </c>
      <c r="C45" s="705" t="s">
        <v>235</v>
      </c>
      <c r="D45" s="706"/>
      <c r="E45" s="706"/>
      <c r="F45" s="707"/>
      <c r="G45" s="542">
        <v>10</v>
      </c>
      <c r="H45" s="537">
        <v>0</v>
      </c>
      <c r="I45" s="537">
        <v>0</v>
      </c>
      <c r="J45" s="537">
        <v>0</v>
      </c>
      <c r="K45" s="537">
        <v>0</v>
      </c>
    </row>
    <row r="46" spans="1:11" ht="15.75">
      <c r="A46" s="539" t="s">
        <v>161</v>
      </c>
      <c r="B46" s="541" t="s">
        <v>236</v>
      </c>
      <c r="C46" s="698" t="s">
        <v>236</v>
      </c>
      <c r="D46" s="699"/>
      <c r="E46" s="699"/>
      <c r="F46" s="700"/>
      <c r="G46" s="538"/>
      <c r="H46" s="537"/>
      <c r="I46" s="537"/>
      <c r="J46" s="537"/>
      <c r="K46" s="537"/>
    </row>
    <row r="47" spans="1:11" ht="30" customHeight="1">
      <c r="A47" s="536" t="s">
        <v>237</v>
      </c>
      <c r="B47" s="536" t="s">
        <v>238</v>
      </c>
      <c r="C47" s="701" t="s">
        <v>238</v>
      </c>
      <c r="D47" s="702"/>
      <c r="E47" s="702"/>
      <c r="F47" s="703"/>
      <c r="G47" s="540"/>
      <c r="H47" s="134">
        <f>SUM(H39+H40+H44)</f>
        <v>0</v>
      </c>
      <c r="I47" s="134">
        <f>SUM(I39+I40+I44)</f>
        <v>0</v>
      </c>
      <c r="J47" s="134">
        <f>SUM(J39+J40+J44)</f>
        <v>0</v>
      </c>
      <c r="K47" s="134">
        <f>SUM(K39+K40+K44)</f>
        <v>0</v>
      </c>
    </row>
    <row r="48" spans="1:11" ht="15.75">
      <c r="A48" s="539" t="s">
        <v>51</v>
      </c>
      <c r="B48" s="539" t="s">
        <v>239</v>
      </c>
      <c r="C48" s="704" t="s">
        <v>239</v>
      </c>
      <c r="D48" s="699"/>
      <c r="E48" s="699"/>
      <c r="F48" s="700"/>
      <c r="G48" s="538"/>
      <c r="H48" s="537"/>
      <c r="I48" s="537"/>
      <c r="J48" s="537"/>
      <c r="K48" s="537"/>
    </row>
    <row r="49" spans="1:11" ht="15.75">
      <c r="A49" s="536" t="s">
        <v>240</v>
      </c>
      <c r="B49" s="535" t="s">
        <v>241</v>
      </c>
      <c r="C49" s="695" t="s">
        <v>241</v>
      </c>
      <c r="D49" s="696"/>
      <c r="E49" s="696"/>
      <c r="F49" s="697"/>
      <c r="G49" s="534">
        <v>10</v>
      </c>
      <c r="H49" s="134">
        <f>SUM(H47+H48)</f>
        <v>0</v>
      </c>
      <c r="I49" s="134">
        <f>SUM(I47+I48)</f>
        <v>0</v>
      </c>
      <c r="J49" s="134">
        <f>SUM(J47+J48)</f>
        <v>0</v>
      </c>
      <c r="K49" s="134">
        <f>SUM(K47+K48)</f>
        <v>0</v>
      </c>
    </row>
    <row r="50" spans="1:11" ht="15.75">
      <c r="A50" s="533" t="s">
        <v>51</v>
      </c>
      <c r="B50" s="532" t="s">
        <v>242</v>
      </c>
      <c r="C50" s="692" t="s">
        <v>242</v>
      </c>
      <c r="D50" s="693"/>
      <c r="E50" s="693"/>
      <c r="F50" s="694"/>
      <c r="G50" s="531"/>
      <c r="H50" s="241"/>
      <c r="I50" s="241"/>
      <c r="J50" s="241"/>
      <c r="K50" s="241"/>
    </row>
    <row r="51" spans="1:11" ht="15.75">
      <c r="A51" s="533" t="s">
        <v>63</v>
      </c>
      <c r="B51" s="532" t="s">
        <v>243</v>
      </c>
      <c r="C51" s="692" t="s">
        <v>243</v>
      </c>
      <c r="D51" s="693"/>
      <c r="E51" s="693"/>
      <c r="F51" s="694"/>
      <c r="G51" s="531"/>
      <c r="H51" s="241"/>
      <c r="I51" s="241"/>
      <c r="J51" s="241"/>
      <c r="K51" s="241"/>
    </row>
    <row r="52" spans="1:11" ht="7.5" customHeight="1">
      <c r="A52" s="530"/>
      <c r="B52" s="530"/>
      <c r="C52" s="530"/>
      <c r="D52" s="530"/>
      <c r="G52" s="529"/>
      <c r="H52" s="529"/>
      <c r="I52" s="529"/>
      <c r="J52" s="529"/>
      <c r="K52" s="529"/>
    </row>
    <row r="53" spans="1:11">
      <c r="A53" s="691" t="s">
        <v>293</v>
      </c>
      <c r="B53" s="691"/>
      <c r="C53" s="691"/>
      <c r="D53" s="691"/>
      <c r="E53" s="691"/>
      <c r="F53" s="691"/>
      <c r="G53" s="691"/>
      <c r="H53" s="691"/>
      <c r="I53" s="691"/>
      <c r="J53" s="691"/>
      <c r="K53" s="691"/>
    </row>
    <row r="54" spans="1:11" ht="15.75">
      <c r="A54" s="687" t="s">
        <v>476</v>
      </c>
      <c r="B54" s="687"/>
      <c r="C54" s="687"/>
      <c r="D54" s="687"/>
      <c r="E54" s="687"/>
      <c r="F54" s="687"/>
      <c r="G54" s="688"/>
      <c r="H54" s="688"/>
      <c r="I54" s="688"/>
      <c r="J54" s="688"/>
      <c r="K54" s="688"/>
    </row>
  </sheetData>
  <mergeCells count="55">
    <mergeCell ref="C19:F19"/>
    <mergeCell ref="A10:K10"/>
    <mergeCell ref="A11:B12"/>
    <mergeCell ref="C11:F12"/>
    <mergeCell ref="I11:J11"/>
    <mergeCell ref="H11:H12"/>
    <mergeCell ref="G11:G12"/>
    <mergeCell ref="C29:F29"/>
    <mergeCell ref="G1:K1"/>
    <mergeCell ref="A8:K8"/>
    <mergeCell ref="A9:K9"/>
    <mergeCell ref="A6:K7"/>
    <mergeCell ref="G2:K3"/>
    <mergeCell ref="A5:K5"/>
    <mergeCell ref="C13:F13"/>
    <mergeCell ref="C16:F16"/>
    <mergeCell ref="C15:F15"/>
    <mergeCell ref="C22:F22"/>
    <mergeCell ref="K11:K12"/>
    <mergeCell ref="C17:F17"/>
    <mergeCell ref="C20:F20"/>
    <mergeCell ref="C21:F21"/>
    <mergeCell ref="C14:F14"/>
    <mergeCell ref="C45:F45"/>
    <mergeCell ref="C18:F18"/>
    <mergeCell ref="C25:F25"/>
    <mergeCell ref="C33:F33"/>
    <mergeCell ref="C32:F32"/>
    <mergeCell ref="C26:F26"/>
    <mergeCell ref="C27:F27"/>
    <mergeCell ref="C30:F30"/>
    <mergeCell ref="C31:F31"/>
    <mergeCell ref="C40:F40"/>
    <mergeCell ref="C35:F35"/>
    <mergeCell ref="C28:F28"/>
    <mergeCell ref="C23:F23"/>
    <mergeCell ref="C24:F24"/>
    <mergeCell ref="C36:F36"/>
    <mergeCell ref="C34:F34"/>
    <mergeCell ref="A54:F54"/>
    <mergeCell ref="G54:K54"/>
    <mergeCell ref="C37:F37"/>
    <mergeCell ref="A53:K53"/>
    <mergeCell ref="C41:F41"/>
    <mergeCell ref="C42:F42"/>
    <mergeCell ref="C43:F43"/>
    <mergeCell ref="C38:F38"/>
    <mergeCell ref="C39:F39"/>
    <mergeCell ref="C51:F51"/>
    <mergeCell ref="C50:F50"/>
    <mergeCell ref="C44:F44"/>
    <mergeCell ref="C49:F49"/>
    <mergeCell ref="C46:F46"/>
    <mergeCell ref="C47:F47"/>
    <mergeCell ref="C48:F48"/>
  </mergeCells>
  <printOptions horizontalCentered="1"/>
  <pageMargins left="1.1811023622047245" right="0.39370078740157483" top="0.78740157480314965" bottom="0.39370078740157483" header="0.51181102362204722" footer="0.51181102362204722"/>
  <pageSetup paperSize="9" scale="69"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J38"/>
  <sheetViews>
    <sheetView view="pageBreakPreview" zoomScaleNormal="100" workbookViewId="0"/>
  </sheetViews>
  <sheetFormatPr defaultRowHeight="12.75"/>
  <cols>
    <col min="1" max="1" width="6.42578125" style="313" bestFit="1" customWidth="1"/>
    <col min="2" max="2" width="30.5703125" style="313" bestFit="1" customWidth="1"/>
    <col min="3" max="3" width="13.42578125" style="313" customWidth="1"/>
    <col min="4" max="4" width="11.5703125" style="313" customWidth="1"/>
    <col min="5" max="5" width="15.28515625" style="313" customWidth="1"/>
    <col min="6" max="6" width="15.42578125" style="313" customWidth="1"/>
    <col min="7" max="7" width="10" style="313" customWidth="1"/>
    <col min="8" max="8" width="12.140625" style="313" bestFit="1" customWidth="1"/>
    <col min="9" max="9" width="11.42578125" style="313" customWidth="1"/>
    <col min="10" max="10" width="13.7109375" style="313" customWidth="1"/>
    <col min="11" max="16384" width="9.140625" style="313"/>
  </cols>
  <sheetData>
    <row r="1" spans="1:10">
      <c r="A1" s="314"/>
      <c r="B1" s="314"/>
      <c r="C1" s="314"/>
      <c r="D1" s="314"/>
      <c r="E1" s="314"/>
      <c r="F1" s="314"/>
      <c r="G1" s="314"/>
      <c r="H1" s="337"/>
      <c r="J1" s="314"/>
    </row>
    <row r="2" spans="1:10">
      <c r="A2" s="314"/>
      <c r="B2" s="314"/>
      <c r="C2" s="314"/>
      <c r="D2" s="314"/>
      <c r="E2" s="314"/>
      <c r="F2" s="314"/>
      <c r="G2" s="314"/>
      <c r="H2" s="336" t="s">
        <v>368</v>
      </c>
      <c r="I2" s="314"/>
      <c r="J2" s="314"/>
    </row>
    <row r="3" spans="1:10">
      <c r="A3" s="314"/>
      <c r="B3" s="314"/>
      <c r="C3" s="314"/>
      <c r="D3" s="314"/>
      <c r="E3" s="314"/>
      <c r="F3" s="314"/>
      <c r="G3" s="314"/>
      <c r="H3" s="336" t="s">
        <v>367</v>
      </c>
      <c r="I3" s="314"/>
      <c r="J3" s="314"/>
    </row>
    <row r="4" spans="1:10" ht="16.5" customHeight="1">
      <c r="A4" s="757" t="s">
        <v>319</v>
      </c>
      <c r="B4" s="758"/>
      <c r="C4" s="758"/>
      <c r="D4" s="758"/>
      <c r="E4" s="758"/>
      <c r="F4" s="758"/>
      <c r="G4" s="758"/>
      <c r="H4" s="758"/>
      <c r="I4" s="758"/>
      <c r="J4" s="758"/>
    </row>
    <row r="5" spans="1:10" ht="17.25" customHeight="1">
      <c r="A5" s="759" t="s">
        <v>366</v>
      </c>
      <c r="B5" s="760"/>
      <c r="C5" s="760"/>
      <c r="D5" s="760"/>
      <c r="E5" s="760"/>
      <c r="F5" s="760"/>
      <c r="G5" s="760"/>
      <c r="H5" s="760"/>
      <c r="I5" s="760"/>
      <c r="J5" s="760"/>
    </row>
    <row r="6" spans="1:10">
      <c r="A6" s="314"/>
      <c r="B6" s="314"/>
      <c r="C6" s="314"/>
      <c r="D6" s="314"/>
      <c r="E6" s="314"/>
      <c r="F6" s="314"/>
      <c r="G6" s="314"/>
      <c r="H6" s="314"/>
      <c r="I6" s="314"/>
      <c r="J6" s="314"/>
    </row>
    <row r="7" spans="1:10" ht="15.75">
      <c r="A7" s="755" t="s">
        <v>365</v>
      </c>
      <c r="B7" s="756"/>
      <c r="C7" s="756"/>
      <c r="D7" s="756"/>
      <c r="E7" s="756"/>
      <c r="F7" s="756"/>
      <c r="G7" s="756"/>
      <c r="H7" s="756"/>
      <c r="I7" s="756"/>
      <c r="J7" s="756"/>
    </row>
    <row r="8" spans="1:10">
      <c r="A8" s="314"/>
      <c r="B8" s="314"/>
      <c r="C8" s="314"/>
      <c r="D8" s="314"/>
      <c r="E8" s="314"/>
      <c r="F8" s="314"/>
      <c r="G8" s="314"/>
      <c r="H8" s="314"/>
      <c r="I8" s="314"/>
      <c r="J8" s="314"/>
    </row>
    <row r="9" spans="1:10" ht="47.25" customHeight="1">
      <c r="A9" s="761" t="s">
        <v>46</v>
      </c>
      <c r="B9" s="763" t="s">
        <v>47</v>
      </c>
      <c r="C9" s="763" t="s">
        <v>93</v>
      </c>
      <c r="D9" s="764" t="s">
        <v>94</v>
      </c>
      <c r="E9" s="763" t="s">
        <v>95</v>
      </c>
      <c r="F9" s="763"/>
      <c r="G9" s="763" t="s">
        <v>364</v>
      </c>
      <c r="H9" s="763"/>
      <c r="I9" s="763" t="s">
        <v>97</v>
      </c>
      <c r="J9" s="763" t="s">
        <v>244</v>
      </c>
    </row>
    <row r="10" spans="1:10" ht="24">
      <c r="A10" s="762"/>
      <c r="B10" s="763"/>
      <c r="C10" s="763"/>
      <c r="D10" s="764"/>
      <c r="E10" s="324" t="s">
        <v>363</v>
      </c>
      <c r="F10" s="324" t="s">
        <v>362</v>
      </c>
      <c r="G10" s="324" t="s">
        <v>361</v>
      </c>
      <c r="H10" s="324" t="s">
        <v>360</v>
      </c>
      <c r="I10" s="763"/>
      <c r="J10" s="763"/>
    </row>
    <row r="11" spans="1:10">
      <c r="A11" s="334">
        <v>1</v>
      </c>
      <c r="B11" s="333">
        <v>2</v>
      </c>
      <c r="C11" s="333">
        <v>3</v>
      </c>
      <c r="D11" s="335">
        <v>4</v>
      </c>
      <c r="E11" s="333">
        <v>5</v>
      </c>
      <c r="F11" s="333">
        <v>6</v>
      </c>
      <c r="G11" s="333">
        <v>7</v>
      </c>
      <c r="H11" s="334">
        <v>8</v>
      </c>
      <c r="I11" s="333">
        <v>9</v>
      </c>
      <c r="J11" s="333">
        <v>10</v>
      </c>
    </row>
    <row r="12" spans="1:10" ht="24">
      <c r="A12" s="319" t="s">
        <v>245</v>
      </c>
      <c r="B12" s="332" t="s">
        <v>359</v>
      </c>
      <c r="C12" s="322"/>
      <c r="D12" s="328">
        <v>0</v>
      </c>
      <c r="E12" s="322"/>
      <c r="F12" s="322"/>
      <c r="G12" s="322"/>
      <c r="H12" s="322"/>
      <c r="I12" s="322"/>
      <c r="J12" s="321">
        <f>SUM(C12:I12)</f>
        <v>0</v>
      </c>
    </row>
    <row r="13" spans="1:10" ht="24">
      <c r="A13" s="324" t="s">
        <v>246</v>
      </c>
      <c r="B13" s="329" t="s">
        <v>358</v>
      </c>
      <c r="C13" s="331">
        <f t="shared" ref="C13:J13" si="0">SUM(C14+C15)</f>
        <v>0</v>
      </c>
      <c r="D13" s="331">
        <f t="shared" si="0"/>
        <v>12185.35</v>
      </c>
      <c r="E13" s="331">
        <f t="shared" si="0"/>
        <v>0</v>
      </c>
      <c r="F13" s="331">
        <f t="shared" si="0"/>
        <v>0</v>
      </c>
      <c r="G13" s="331">
        <f t="shared" si="0"/>
        <v>0</v>
      </c>
      <c r="H13" s="331">
        <f t="shared" si="0"/>
        <v>0</v>
      </c>
      <c r="I13" s="331">
        <f t="shared" si="0"/>
        <v>0</v>
      </c>
      <c r="J13" s="331">
        <f t="shared" si="0"/>
        <v>12185.35</v>
      </c>
    </row>
    <row r="14" spans="1:10">
      <c r="A14" s="324" t="s">
        <v>250</v>
      </c>
      <c r="B14" s="330" t="s">
        <v>357</v>
      </c>
      <c r="C14" s="322"/>
      <c r="D14" s="328">
        <v>12185.35</v>
      </c>
      <c r="E14" s="322"/>
      <c r="F14" s="322"/>
      <c r="G14" s="322"/>
      <c r="H14" s="322"/>
      <c r="I14" s="322"/>
      <c r="J14" s="321">
        <f>SUM(C14:I14)</f>
        <v>12185.35</v>
      </c>
    </row>
    <row r="15" spans="1:10" ht="24">
      <c r="A15" s="324" t="s">
        <v>251</v>
      </c>
      <c r="B15" s="330" t="s">
        <v>356</v>
      </c>
      <c r="C15" s="322"/>
      <c r="D15" s="328">
        <v>0</v>
      </c>
      <c r="E15" s="322"/>
      <c r="F15" s="322"/>
      <c r="G15" s="322"/>
      <c r="H15" s="328"/>
      <c r="I15" s="322"/>
      <c r="J15" s="321">
        <f>SUM(C15:I15)</f>
        <v>0</v>
      </c>
    </row>
    <row r="16" spans="1:10" ht="24">
      <c r="A16" s="324" t="s">
        <v>247</v>
      </c>
      <c r="B16" s="329" t="s">
        <v>355</v>
      </c>
      <c r="C16" s="331">
        <f t="shared" ref="C16:J16" si="1">SUM(C17:C20)</f>
        <v>0</v>
      </c>
      <c r="D16" s="331">
        <f t="shared" si="1"/>
        <v>11989.24</v>
      </c>
      <c r="E16" s="331">
        <f t="shared" si="1"/>
        <v>0</v>
      </c>
      <c r="F16" s="331">
        <f t="shared" si="1"/>
        <v>0</v>
      </c>
      <c r="G16" s="331">
        <f t="shared" si="1"/>
        <v>0</v>
      </c>
      <c r="H16" s="331">
        <f t="shared" si="1"/>
        <v>0</v>
      </c>
      <c r="I16" s="331">
        <f t="shared" si="1"/>
        <v>0</v>
      </c>
      <c r="J16" s="331">
        <f t="shared" si="1"/>
        <v>11989.24</v>
      </c>
    </row>
    <row r="17" spans="1:10">
      <c r="A17" s="324" t="s">
        <v>252</v>
      </c>
      <c r="B17" s="330" t="s">
        <v>339</v>
      </c>
      <c r="C17" s="322"/>
      <c r="D17" s="328"/>
      <c r="E17" s="322"/>
      <c r="F17" s="322"/>
      <c r="G17" s="322"/>
      <c r="H17" s="328"/>
      <c r="I17" s="322"/>
      <c r="J17" s="321">
        <f>SUM(C17:I17)</f>
        <v>0</v>
      </c>
    </row>
    <row r="18" spans="1:10">
      <c r="A18" s="324" t="s">
        <v>253</v>
      </c>
      <c r="B18" s="330" t="s">
        <v>337</v>
      </c>
      <c r="C18" s="322"/>
      <c r="D18" s="328"/>
      <c r="E18" s="322"/>
      <c r="F18" s="322"/>
      <c r="G18" s="322"/>
      <c r="H18" s="322"/>
      <c r="I18" s="322"/>
      <c r="J18" s="321">
        <f>SUM(C18:I18)</f>
        <v>0</v>
      </c>
    </row>
    <row r="19" spans="1:10">
      <c r="A19" s="324" t="s">
        <v>354</v>
      </c>
      <c r="B19" s="330" t="s">
        <v>335</v>
      </c>
      <c r="C19" s="322"/>
      <c r="D19" s="328">
        <v>11989.24</v>
      </c>
      <c r="E19" s="322"/>
      <c r="F19" s="322"/>
      <c r="G19" s="322"/>
      <c r="H19" s="322"/>
      <c r="I19" s="322"/>
      <c r="J19" s="321">
        <f>SUM(C19:I19)</f>
        <v>11989.24</v>
      </c>
    </row>
    <row r="20" spans="1:10">
      <c r="A20" s="324" t="s">
        <v>353</v>
      </c>
      <c r="B20" s="330" t="s">
        <v>333</v>
      </c>
      <c r="C20" s="322"/>
      <c r="D20" s="328"/>
      <c r="E20" s="322"/>
      <c r="F20" s="322"/>
      <c r="G20" s="322"/>
      <c r="H20" s="322"/>
      <c r="I20" s="322"/>
      <c r="J20" s="321">
        <f>SUM(C20:I20)</f>
        <v>0</v>
      </c>
    </row>
    <row r="21" spans="1:10">
      <c r="A21" s="324" t="s">
        <v>248</v>
      </c>
      <c r="B21" s="329" t="s">
        <v>352</v>
      </c>
      <c r="C21" s="322"/>
      <c r="D21" s="328"/>
      <c r="E21" s="322"/>
      <c r="F21" s="322"/>
      <c r="G21" s="322"/>
      <c r="H21" s="322"/>
      <c r="I21" s="322"/>
      <c r="J21" s="321">
        <f>SUM(C21:I21)</f>
        <v>0</v>
      </c>
    </row>
    <row r="22" spans="1:10" ht="24" customHeight="1">
      <c r="A22" s="319" t="s">
        <v>249</v>
      </c>
      <c r="B22" s="327" t="s">
        <v>351</v>
      </c>
      <c r="C22" s="317">
        <f t="shared" ref="C22:J22" si="2">SUM(C12+C13-C16+C21)</f>
        <v>0</v>
      </c>
      <c r="D22" s="317">
        <f t="shared" si="2"/>
        <v>196.11000000000058</v>
      </c>
      <c r="E22" s="317">
        <f t="shared" si="2"/>
        <v>0</v>
      </c>
      <c r="F22" s="317">
        <f t="shared" si="2"/>
        <v>0</v>
      </c>
      <c r="G22" s="317">
        <f t="shared" si="2"/>
        <v>0</v>
      </c>
      <c r="H22" s="317">
        <f t="shared" si="2"/>
        <v>0</v>
      </c>
      <c r="I22" s="317">
        <f t="shared" si="2"/>
        <v>0</v>
      </c>
      <c r="J22" s="317">
        <f t="shared" si="2"/>
        <v>196.11000000000058</v>
      </c>
    </row>
    <row r="23" spans="1:10" ht="24">
      <c r="A23" s="324" t="s">
        <v>350</v>
      </c>
      <c r="B23" s="326" t="s">
        <v>349</v>
      </c>
      <c r="C23" s="322"/>
      <c r="D23" s="322"/>
      <c r="E23" s="322"/>
      <c r="F23" s="322"/>
      <c r="G23" s="322"/>
      <c r="H23" s="322"/>
      <c r="I23" s="322"/>
      <c r="J23" s="321">
        <f>SUM(C23:I23)</f>
        <v>0</v>
      </c>
    </row>
    <row r="24" spans="1:10" ht="36">
      <c r="A24" s="324" t="s">
        <v>348</v>
      </c>
      <c r="B24" s="326" t="s">
        <v>347</v>
      </c>
      <c r="C24" s="322"/>
      <c r="D24" s="322"/>
      <c r="E24" s="322"/>
      <c r="F24" s="322"/>
      <c r="G24" s="322"/>
      <c r="H24" s="322"/>
      <c r="I24" s="322"/>
      <c r="J24" s="321">
        <f>SUM(C24:I24)</f>
        <v>0</v>
      </c>
    </row>
    <row r="25" spans="1:10" ht="24">
      <c r="A25" s="324" t="s">
        <v>346</v>
      </c>
      <c r="B25" s="323" t="s">
        <v>345</v>
      </c>
      <c r="C25" s="322"/>
      <c r="D25" s="322"/>
      <c r="E25" s="322"/>
      <c r="F25" s="322"/>
      <c r="G25" s="322"/>
      <c r="H25" s="322"/>
      <c r="I25" s="322"/>
      <c r="J25" s="321">
        <f>SUM(C25:I25)</f>
        <v>0</v>
      </c>
    </row>
    <row r="26" spans="1:10" ht="24">
      <c r="A26" s="324" t="s">
        <v>344</v>
      </c>
      <c r="B26" s="323" t="s">
        <v>343</v>
      </c>
      <c r="C26" s="322"/>
      <c r="D26" s="322"/>
      <c r="E26" s="322"/>
      <c r="F26" s="322"/>
      <c r="G26" s="322"/>
      <c r="H26" s="322"/>
      <c r="I26" s="322"/>
      <c r="J26" s="321">
        <f>SUM(C26:I26)</f>
        <v>0</v>
      </c>
    </row>
    <row r="27" spans="1:10" ht="48">
      <c r="A27" s="324" t="s">
        <v>342</v>
      </c>
      <c r="B27" s="323" t="s">
        <v>341</v>
      </c>
      <c r="C27" s="317">
        <f t="shared" ref="C27:J27" si="3">SUM(C28+C29+C30+C31)</f>
        <v>0</v>
      </c>
      <c r="D27" s="317">
        <f t="shared" si="3"/>
        <v>0</v>
      </c>
      <c r="E27" s="317">
        <f t="shared" si="3"/>
        <v>0</v>
      </c>
      <c r="F27" s="317">
        <f t="shared" si="3"/>
        <v>0</v>
      </c>
      <c r="G27" s="317">
        <f t="shared" si="3"/>
        <v>0</v>
      </c>
      <c r="H27" s="317">
        <f t="shared" si="3"/>
        <v>0</v>
      </c>
      <c r="I27" s="317">
        <f t="shared" si="3"/>
        <v>0</v>
      </c>
      <c r="J27" s="317">
        <f t="shared" si="3"/>
        <v>0</v>
      </c>
    </row>
    <row r="28" spans="1:10">
      <c r="A28" s="324" t="s">
        <v>340</v>
      </c>
      <c r="B28" s="325" t="s">
        <v>339</v>
      </c>
      <c r="C28" s="322"/>
      <c r="D28" s="322"/>
      <c r="E28" s="322"/>
      <c r="F28" s="322"/>
      <c r="G28" s="322"/>
      <c r="H28" s="322"/>
      <c r="I28" s="322"/>
      <c r="J28" s="321">
        <f>SUM(C28:I28)</f>
        <v>0</v>
      </c>
    </row>
    <row r="29" spans="1:10">
      <c r="A29" s="324" t="s">
        <v>338</v>
      </c>
      <c r="B29" s="325" t="s">
        <v>337</v>
      </c>
      <c r="C29" s="322"/>
      <c r="D29" s="322"/>
      <c r="E29" s="322"/>
      <c r="F29" s="322"/>
      <c r="G29" s="322"/>
      <c r="H29" s="322"/>
      <c r="I29" s="322"/>
      <c r="J29" s="321">
        <f>SUM(C29:I29)</f>
        <v>0</v>
      </c>
    </row>
    <row r="30" spans="1:10">
      <c r="A30" s="324" t="s">
        <v>336</v>
      </c>
      <c r="B30" s="325" t="s">
        <v>335</v>
      </c>
      <c r="C30" s="322"/>
      <c r="D30" s="322"/>
      <c r="E30" s="322"/>
      <c r="F30" s="322"/>
      <c r="G30" s="322"/>
      <c r="H30" s="322"/>
      <c r="I30" s="322"/>
      <c r="J30" s="321">
        <f>SUM(C30:I30)</f>
        <v>0</v>
      </c>
    </row>
    <row r="31" spans="1:10">
      <c r="A31" s="324" t="s">
        <v>334</v>
      </c>
      <c r="B31" s="325" t="s">
        <v>333</v>
      </c>
      <c r="C31" s="322"/>
      <c r="D31" s="322"/>
      <c r="E31" s="322"/>
      <c r="F31" s="322"/>
      <c r="G31" s="322"/>
      <c r="H31" s="322"/>
      <c r="I31" s="322"/>
      <c r="J31" s="321">
        <f>SUM(C31:I31)</f>
        <v>0</v>
      </c>
    </row>
    <row r="32" spans="1:10">
      <c r="A32" s="324" t="s">
        <v>332</v>
      </c>
      <c r="B32" s="323" t="s">
        <v>331</v>
      </c>
      <c r="C32" s="322"/>
      <c r="D32" s="322"/>
      <c r="E32" s="322"/>
      <c r="F32" s="322"/>
      <c r="G32" s="322"/>
      <c r="H32" s="322"/>
      <c r="I32" s="322"/>
      <c r="J32" s="321">
        <f>SUM(C32:I32)</f>
        <v>0</v>
      </c>
    </row>
    <row r="33" spans="1:10" ht="27.75" customHeight="1">
      <c r="A33" s="319" t="s">
        <v>330</v>
      </c>
      <c r="B33" s="318" t="s">
        <v>329</v>
      </c>
      <c r="C33" s="317">
        <f t="shared" ref="C33:J33" si="4">SUM(C23+C24+C25-C26-C27+C32)</f>
        <v>0</v>
      </c>
      <c r="D33" s="317">
        <f t="shared" si="4"/>
        <v>0</v>
      </c>
      <c r="E33" s="317">
        <f t="shared" si="4"/>
        <v>0</v>
      </c>
      <c r="F33" s="317">
        <f t="shared" si="4"/>
        <v>0</v>
      </c>
      <c r="G33" s="317">
        <f t="shared" si="4"/>
        <v>0</v>
      </c>
      <c r="H33" s="317">
        <f t="shared" si="4"/>
        <v>0</v>
      </c>
      <c r="I33" s="317">
        <f t="shared" si="4"/>
        <v>0</v>
      </c>
      <c r="J33" s="317">
        <f t="shared" si="4"/>
        <v>0</v>
      </c>
    </row>
    <row r="34" spans="1:10" ht="30" customHeight="1">
      <c r="A34" s="319" t="s">
        <v>328</v>
      </c>
      <c r="B34" s="318" t="s">
        <v>327</v>
      </c>
      <c r="C34" s="317">
        <f t="shared" ref="C34:J34" si="5">SUM(C22-C33)</f>
        <v>0</v>
      </c>
      <c r="D34" s="320">
        <f t="shared" si="5"/>
        <v>196.11000000000058</v>
      </c>
      <c r="E34" s="317">
        <f t="shared" si="5"/>
        <v>0</v>
      </c>
      <c r="F34" s="317">
        <f t="shared" si="5"/>
        <v>0</v>
      </c>
      <c r="G34" s="317">
        <f t="shared" si="5"/>
        <v>0</v>
      </c>
      <c r="H34" s="320">
        <f t="shared" si="5"/>
        <v>0</v>
      </c>
      <c r="I34" s="317">
        <f t="shared" si="5"/>
        <v>0</v>
      </c>
      <c r="J34" s="320">
        <f t="shared" si="5"/>
        <v>196.11000000000058</v>
      </c>
    </row>
    <row r="35" spans="1:10" ht="24">
      <c r="A35" s="319" t="s">
        <v>326</v>
      </c>
      <c r="B35" s="318" t="s">
        <v>325</v>
      </c>
      <c r="C35" s="317">
        <f t="shared" ref="C35:J35" si="6">SUM(C12-C23)</f>
        <v>0</v>
      </c>
      <c r="D35" s="317">
        <f t="shared" si="6"/>
        <v>0</v>
      </c>
      <c r="E35" s="317">
        <f t="shared" si="6"/>
        <v>0</v>
      </c>
      <c r="F35" s="317">
        <f t="shared" si="6"/>
        <v>0</v>
      </c>
      <c r="G35" s="317">
        <f t="shared" si="6"/>
        <v>0</v>
      </c>
      <c r="H35" s="317">
        <f t="shared" si="6"/>
        <v>0</v>
      </c>
      <c r="I35" s="317">
        <f t="shared" si="6"/>
        <v>0</v>
      </c>
      <c r="J35" s="317">
        <f t="shared" si="6"/>
        <v>0</v>
      </c>
    </row>
    <row r="36" spans="1:10" ht="15" customHeight="1">
      <c r="A36" s="316"/>
      <c r="B36" s="316"/>
      <c r="C36" s="314"/>
      <c r="D36" s="314"/>
      <c r="E36" s="315" t="s">
        <v>324</v>
      </c>
      <c r="F36" s="314"/>
      <c r="G36" s="314"/>
      <c r="H36" s="314"/>
      <c r="I36" s="314"/>
      <c r="J36" s="314"/>
    </row>
    <row r="37" spans="1:10" ht="12.75" customHeight="1">
      <c r="A37" s="754" t="s">
        <v>323</v>
      </c>
      <c r="B37" s="754"/>
      <c r="C37" s="754"/>
      <c r="D37" s="754"/>
      <c r="E37" s="754"/>
      <c r="F37" s="754"/>
      <c r="G37" s="754"/>
      <c r="H37" s="315" t="s">
        <v>322</v>
      </c>
      <c r="I37" s="315"/>
      <c r="J37" s="315"/>
    </row>
    <row r="38" spans="1:10">
      <c r="A38" s="314"/>
      <c r="B38" s="314"/>
      <c r="C38" s="314"/>
      <c r="D38" s="314"/>
      <c r="E38" s="314"/>
      <c r="F38" s="314"/>
      <c r="G38" s="314"/>
      <c r="H38" s="314"/>
      <c r="I38" s="314"/>
      <c r="J38" s="314"/>
    </row>
  </sheetData>
  <mergeCells count="12">
    <mergeCell ref="A37:G37"/>
    <mergeCell ref="A7:J7"/>
    <mergeCell ref="A4:J4"/>
    <mergeCell ref="A5:J5"/>
    <mergeCell ref="A9:A10"/>
    <mergeCell ref="B9:B10"/>
    <mergeCell ref="C9:C10"/>
    <mergeCell ref="D9:D10"/>
    <mergeCell ref="E9:F9"/>
    <mergeCell ref="G9:H9"/>
    <mergeCell ref="I9:I10"/>
    <mergeCell ref="J9:J10"/>
  </mergeCells>
  <pageMargins left="0.74803149606299213" right="0.74803149606299213" top="0.39370078740157483" bottom="0.39370078740157483" header="0.51181102362204722" footer="0.51181102362204722"/>
  <pageSetup paperSize="9" scale="76" orientation="landscape" r:id="rId1"/>
  <headerFooter alignWithMargins="0"/>
</worksheet>
</file>

<file path=xl/worksheets/sheet7.xml><?xml version="1.0" encoding="utf-8"?>
<worksheet xmlns="http://schemas.openxmlformats.org/spreadsheetml/2006/main" xmlns:r="http://schemas.openxmlformats.org/officeDocument/2006/relationships">
  <dimension ref="A1:R69"/>
  <sheetViews>
    <sheetView showGridLines="0" view="pageBreakPreview" zoomScaleNormal="100" zoomScaleSheetLayoutView="100" workbookViewId="0">
      <pane ySplit="11" topLeftCell="A12" activePane="bottomLeft" state="frozen"/>
      <selection activeCell="D19" sqref="D19"/>
      <selection pane="bottomLeft"/>
    </sheetView>
  </sheetViews>
  <sheetFormatPr defaultRowHeight="12.75"/>
  <cols>
    <col min="1" max="1" width="5.85546875" style="275" customWidth="1"/>
    <col min="2" max="2" width="0.28515625" style="274" customWidth="1"/>
    <col min="3" max="3" width="1.5703125" style="274" customWidth="1"/>
    <col min="4" max="4" width="24" style="274" customWidth="1"/>
    <col min="5" max="9" width="8.28515625" style="274" customWidth="1"/>
    <col min="10" max="10" width="9.42578125" style="274" bestFit="1" customWidth="1"/>
    <col min="11" max="11" width="9.42578125" style="274" customWidth="1"/>
    <col min="12" max="14" width="8.28515625" style="274" customWidth="1"/>
    <col min="15" max="15" width="10.85546875" style="274" customWidth="1"/>
    <col min="16" max="17" width="8.28515625" style="274" customWidth="1"/>
    <col min="18" max="18" width="10.28515625" style="274" customWidth="1"/>
    <col min="19" max="16384" width="9.140625" style="274"/>
  </cols>
  <sheetData>
    <row r="1" spans="1:18">
      <c r="N1" s="312"/>
    </row>
    <row r="2" spans="1:18">
      <c r="A2" s="308"/>
      <c r="B2" s="309"/>
      <c r="C2" s="309"/>
      <c r="D2" s="309"/>
      <c r="E2" s="309"/>
      <c r="F2" s="309"/>
      <c r="G2" s="309"/>
      <c r="H2" s="309"/>
      <c r="I2" s="309"/>
      <c r="J2" s="309"/>
      <c r="K2" s="309"/>
      <c r="L2" s="309"/>
      <c r="N2" s="311" t="s">
        <v>440</v>
      </c>
      <c r="O2" s="398"/>
      <c r="P2" s="398"/>
      <c r="Q2" s="398"/>
      <c r="R2" s="398"/>
    </row>
    <row r="3" spans="1:18" ht="14.25" customHeight="1">
      <c r="A3" s="308"/>
      <c r="B3" s="309"/>
      <c r="C3" s="309"/>
      <c r="D3" s="309"/>
      <c r="E3" s="309"/>
      <c r="F3" s="309"/>
      <c r="G3" s="309"/>
      <c r="H3" s="309"/>
      <c r="I3" s="309"/>
      <c r="J3" s="309"/>
      <c r="K3" s="309"/>
      <c r="L3" s="309"/>
      <c r="M3" s="308"/>
      <c r="N3" s="308" t="s">
        <v>439</v>
      </c>
      <c r="O3" s="308"/>
      <c r="P3" s="308"/>
      <c r="Q3" s="308"/>
    </row>
    <row r="4" spans="1:18" ht="15.75" customHeight="1">
      <c r="A4" s="790" t="s">
        <v>319</v>
      </c>
      <c r="B4" s="790"/>
      <c r="C4" s="790"/>
      <c r="D4" s="790"/>
      <c r="E4" s="790"/>
      <c r="F4" s="790"/>
      <c r="G4" s="790"/>
      <c r="H4" s="790"/>
      <c r="I4" s="790"/>
      <c r="J4" s="790"/>
      <c r="K4" s="790"/>
      <c r="L4" s="790"/>
      <c r="M4" s="790"/>
      <c r="N4" s="790"/>
      <c r="O4" s="790"/>
      <c r="P4" s="790"/>
      <c r="Q4" s="790"/>
      <c r="R4" s="790"/>
    </row>
    <row r="5" spans="1:18" ht="31.5" customHeight="1">
      <c r="A5" s="746" t="s">
        <v>438</v>
      </c>
      <c r="B5" s="746"/>
      <c r="C5" s="746"/>
      <c r="D5" s="746"/>
      <c r="E5" s="746"/>
      <c r="F5" s="746"/>
      <c r="G5" s="746"/>
      <c r="H5" s="746"/>
      <c r="I5" s="746"/>
      <c r="J5" s="746"/>
      <c r="K5" s="746"/>
      <c r="L5" s="746"/>
      <c r="M5" s="746"/>
      <c r="N5" s="746"/>
      <c r="O5" s="746"/>
      <c r="P5" s="746"/>
      <c r="Q5" s="746"/>
      <c r="R5" s="746"/>
    </row>
    <row r="6" spans="1:18" ht="3" customHeight="1">
      <c r="A6" s="308"/>
      <c r="B6" s="309"/>
      <c r="C6" s="309"/>
      <c r="D6" s="309"/>
      <c r="E6" s="309"/>
      <c r="F6" s="309"/>
      <c r="G6" s="309"/>
      <c r="H6" s="309"/>
      <c r="I6" s="309"/>
      <c r="J6" s="309"/>
      <c r="K6" s="309"/>
      <c r="L6" s="309"/>
      <c r="M6" s="309"/>
      <c r="N6" s="309"/>
      <c r="O6" s="309"/>
      <c r="P6" s="309"/>
      <c r="Q6" s="309"/>
      <c r="R6" s="309"/>
    </row>
    <row r="7" spans="1:18" ht="22.5" customHeight="1">
      <c r="A7" s="746" t="s">
        <v>437</v>
      </c>
      <c r="B7" s="746"/>
      <c r="C7" s="746"/>
      <c r="D7" s="746"/>
      <c r="E7" s="746"/>
      <c r="F7" s="746"/>
      <c r="G7" s="746"/>
      <c r="H7" s="746"/>
      <c r="I7" s="746"/>
      <c r="J7" s="746"/>
      <c r="K7" s="746"/>
      <c r="L7" s="746"/>
      <c r="M7" s="746"/>
      <c r="N7" s="746"/>
      <c r="O7" s="746"/>
      <c r="P7" s="746"/>
      <c r="Q7" s="746"/>
      <c r="R7" s="746"/>
    </row>
    <row r="8" spans="1:18" ht="4.5" customHeight="1">
      <c r="A8" s="308"/>
      <c r="B8" s="309"/>
      <c r="C8" s="309"/>
      <c r="D8" s="309"/>
      <c r="E8" s="309"/>
      <c r="F8" s="309"/>
      <c r="G8" s="309"/>
      <c r="H8" s="309"/>
      <c r="I8" s="309"/>
      <c r="J8" s="309"/>
      <c r="K8" s="309"/>
      <c r="L8" s="309"/>
      <c r="M8" s="309"/>
      <c r="N8" s="309"/>
      <c r="O8" s="309"/>
      <c r="P8" s="309"/>
      <c r="Q8" s="309"/>
      <c r="R8" s="309"/>
    </row>
    <row r="9" spans="1:18" ht="27" customHeight="1">
      <c r="A9" s="765" t="s">
        <v>436</v>
      </c>
      <c r="B9" s="772" t="s">
        <v>47</v>
      </c>
      <c r="C9" s="772"/>
      <c r="D9" s="772"/>
      <c r="E9" s="765" t="s">
        <v>66</v>
      </c>
      <c r="F9" s="765" t="s">
        <v>68</v>
      </c>
      <c r="G9" s="765"/>
      <c r="H9" s="765" t="s">
        <v>435</v>
      </c>
      <c r="I9" s="765" t="s">
        <v>434</v>
      </c>
      <c r="J9" s="765" t="s">
        <v>74</v>
      </c>
      <c r="K9" s="765" t="s">
        <v>433</v>
      </c>
      <c r="L9" s="765" t="s">
        <v>432</v>
      </c>
      <c r="M9" s="765" t="s">
        <v>80</v>
      </c>
      <c r="N9" s="765" t="s">
        <v>426</v>
      </c>
      <c r="O9" s="765"/>
      <c r="P9" s="765" t="s">
        <v>431</v>
      </c>
      <c r="Q9" s="765" t="s">
        <v>430</v>
      </c>
      <c r="R9" s="765" t="s">
        <v>244</v>
      </c>
    </row>
    <row r="10" spans="1:18" ht="51">
      <c r="A10" s="765"/>
      <c r="B10" s="772"/>
      <c r="C10" s="772"/>
      <c r="D10" s="772"/>
      <c r="E10" s="765"/>
      <c r="F10" s="397" t="s">
        <v>429</v>
      </c>
      <c r="G10" s="397" t="s">
        <v>428</v>
      </c>
      <c r="H10" s="765"/>
      <c r="I10" s="765"/>
      <c r="J10" s="765"/>
      <c r="K10" s="765"/>
      <c r="L10" s="765"/>
      <c r="M10" s="765"/>
      <c r="N10" s="397" t="s">
        <v>427</v>
      </c>
      <c r="O10" s="397" t="s">
        <v>426</v>
      </c>
      <c r="P10" s="765"/>
      <c r="Q10" s="765"/>
      <c r="R10" s="765"/>
    </row>
    <row r="11" spans="1:18">
      <c r="A11" s="393">
        <v>1</v>
      </c>
      <c r="B11" s="769">
        <v>2</v>
      </c>
      <c r="C11" s="769"/>
      <c r="D11" s="769"/>
      <c r="E11" s="354">
        <v>3</v>
      </c>
      <c r="F11" s="354">
        <v>4</v>
      </c>
      <c r="G11" s="354">
        <v>5</v>
      </c>
      <c r="H11" s="354">
        <v>6</v>
      </c>
      <c r="I11" s="354">
        <v>7</v>
      </c>
      <c r="J11" s="354">
        <v>8</v>
      </c>
      <c r="K11" s="354">
        <v>9</v>
      </c>
      <c r="L11" s="354">
        <v>10</v>
      </c>
      <c r="M11" s="354">
        <v>11</v>
      </c>
      <c r="N11" s="354">
        <v>12</v>
      </c>
      <c r="O11" s="354">
        <v>13</v>
      </c>
      <c r="P11" s="354">
        <v>14</v>
      </c>
      <c r="Q11" s="354">
        <v>15</v>
      </c>
      <c r="R11" s="354">
        <v>16</v>
      </c>
    </row>
    <row r="12" spans="1:18" ht="39.950000000000003" customHeight="1">
      <c r="A12" s="343" t="s">
        <v>245</v>
      </c>
      <c r="B12" s="777" t="s">
        <v>425</v>
      </c>
      <c r="C12" s="778"/>
      <c r="D12" s="779"/>
      <c r="E12" s="349"/>
      <c r="F12" s="349"/>
      <c r="G12" s="385">
        <v>683432.69</v>
      </c>
      <c r="H12" s="349"/>
      <c r="I12" s="349"/>
      <c r="J12" s="349">
        <v>11850.17</v>
      </c>
      <c r="K12" s="349">
        <v>176734.81</v>
      </c>
      <c r="L12" s="349"/>
      <c r="M12" s="349">
        <v>20265.86</v>
      </c>
      <c r="N12" s="349"/>
      <c r="O12" s="349"/>
      <c r="P12" s="349"/>
      <c r="Q12" s="349"/>
      <c r="R12" s="384">
        <f t="shared" ref="R12:R39" si="0">SUM(E12:Q12)</f>
        <v>892283.52999999991</v>
      </c>
    </row>
    <row r="13" spans="1:18" ht="25.5" customHeight="1">
      <c r="A13" s="391" t="s">
        <v>246</v>
      </c>
      <c r="B13" s="396"/>
      <c r="C13" s="770" t="s">
        <v>424</v>
      </c>
      <c r="D13" s="771"/>
      <c r="E13" s="390">
        <f t="shared" ref="E13:Q13" si="1">E14+E15</f>
        <v>0</v>
      </c>
      <c r="F13" s="390">
        <f t="shared" si="1"/>
        <v>0</v>
      </c>
      <c r="G13" s="390">
        <f t="shared" si="1"/>
        <v>0</v>
      </c>
      <c r="H13" s="390">
        <f t="shared" si="1"/>
        <v>0</v>
      </c>
      <c r="I13" s="390">
        <f t="shared" si="1"/>
        <v>0</v>
      </c>
      <c r="J13" s="390">
        <f t="shared" si="1"/>
        <v>0</v>
      </c>
      <c r="K13" s="390">
        <f t="shared" si="1"/>
        <v>0</v>
      </c>
      <c r="L13" s="390">
        <f t="shared" si="1"/>
        <v>0</v>
      </c>
      <c r="M13" s="390">
        <f t="shared" si="1"/>
        <v>0</v>
      </c>
      <c r="N13" s="390">
        <f t="shared" si="1"/>
        <v>0</v>
      </c>
      <c r="O13" s="390">
        <f t="shared" si="1"/>
        <v>0</v>
      </c>
      <c r="P13" s="390">
        <f t="shared" si="1"/>
        <v>0</v>
      </c>
      <c r="Q13" s="390">
        <f t="shared" si="1"/>
        <v>0</v>
      </c>
      <c r="R13" s="386">
        <f t="shared" si="0"/>
        <v>0</v>
      </c>
    </row>
    <row r="14" spans="1:18" ht="25.5">
      <c r="A14" s="395" t="s">
        <v>250</v>
      </c>
      <c r="B14" s="394" t="s">
        <v>423</v>
      </c>
      <c r="C14" s="389"/>
      <c r="D14" s="363" t="s">
        <v>422</v>
      </c>
      <c r="E14" s="349"/>
      <c r="F14" s="349"/>
      <c r="G14" s="349"/>
      <c r="H14" s="349"/>
      <c r="I14" s="349"/>
      <c r="J14" s="383"/>
      <c r="K14" s="383"/>
      <c r="L14" s="349"/>
      <c r="M14" s="349"/>
      <c r="N14" s="349"/>
      <c r="O14" s="349"/>
      <c r="P14" s="349"/>
      <c r="Q14" s="349"/>
      <c r="R14" s="386">
        <f t="shared" si="0"/>
        <v>0</v>
      </c>
    </row>
    <row r="15" spans="1:18" ht="25.5">
      <c r="A15" s="393" t="s">
        <v>251</v>
      </c>
      <c r="B15" s="389"/>
      <c r="C15" s="389"/>
      <c r="D15" s="392" t="s">
        <v>421</v>
      </c>
      <c r="E15" s="349"/>
      <c r="F15" s="349"/>
      <c r="G15" s="349"/>
      <c r="H15" s="349"/>
      <c r="I15" s="349"/>
      <c r="J15" s="383"/>
      <c r="K15" s="383"/>
      <c r="L15" s="349"/>
      <c r="M15" s="349"/>
      <c r="N15" s="349"/>
      <c r="O15" s="349"/>
      <c r="P15" s="349"/>
      <c r="Q15" s="349"/>
      <c r="R15" s="386">
        <f t="shared" si="0"/>
        <v>0</v>
      </c>
    </row>
    <row r="16" spans="1:18" ht="51" customHeight="1">
      <c r="A16" s="391" t="s">
        <v>247</v>
      </c>
      <c r="B16" s="792" t="s">
        <v>420</v>
      </c>
      <c r="C16" s="793"/>
      <c r="D16" s="794"/>
      <c r="E16" s="390">
        <f t="shared" ref="E16:Q16" si="2">E17+E18+E19</f>
        <v>0</v>
      </c>
      <c r="F16" s="390">
        <f t="shared" si="2"/>
        <v>0</v>
      </c>
      <c r="G16" s="390">
        <f t="shared" si="2"/>
        <v>0</v>
      </c>
      <c r="H16" s="390">
        <f t="shared" si="2"/>
        <v>0</v>
      </c>
      <c r="I16" s="390">
        <f t="shared" si="2"/>
        <v>0</v>
      </c>
      <c r="J16" s="390">
        <f t="shared" si="2"/>
        <v>0</v>
      </c>
      <c r="K16" s="390">
        <f t="shared" si="2"/>
        <v>0</v>
      </c>
      <c r="L16" s="390">
        <f t="shared" si="2"/>
        <v>0</v>
      </c>
      <c r="M16" s="390">
        <f t="shared" si="2"/>
        <v>0</v>
      </c>
      <c r="N16" s="390">
        <f t="shared" si="2"/>
        <v>0</v>
      </c>
      <c r="O16" s="390">
        <f t="shared" si="2"/>
        <v>0</v>
      </c>
      <c r="P16" s="390">
        <f t="shared" si="2"/>
        <v>0</v>
      </c>
      <c r="Q16" s="390">
        <f t="shared" si="2"/>
        <v>0</v>
      </c>
      <c r="R16" s="386">
        <f t="shared" si="0"/>
        <v>0</v>
      </c>
    </row>
    <row r="17" spans="1:18">
      <c r="A17" s="354" t="s">
        <v>252</v>
      </c>
      <c r="B17" s="364"/>
      <c r="C17" s="389"/>
      <c r="D17" s="363" t="s">
        <v>402</v>
      </c>
      <c r="E17" s="349"/>
      <c r="F17" s="349"/>
      <c r="G17" s="349"/>
      <c r="H17" s="349"/>
      <c r="I17" s="349"/>
      <c r="J17" s="349"/>
      <c r="K17" s="349"/>
      <c r="L17" s="349"/>
      <c r="M17" s="349"/>
      <c r="N17" s="349"/>
      <c r="O17" s="349"/>
      <c r="P17" s="349"/>
      <c r="Q17" s="349"/>
      <c r="R17" s="386">
        <f t="shared" si="0"/>
        <v>0</v>
      </c>
    </row>
    <row r="18" spans="1:18">
      <c r="A18" s="388" t="s">
        <v>253</v>
      </c>
      <c r="B18" s="364"/>
      <c r="C18" s="389"/>
      <c r="D18" s="363" t="s">
        <v>400</v>
      </c>
      <c r="E18" s="349"/>
      <c r="F18" s="349"/>
      <c r="G18" s="349"/>
      <c r="H18" s="349"/>
      <c r="I18" s="349"/>
      <c r="J18" s="349"/>
      <c r="K18" s="349"/>
      <c r="L18" s="349"/>
      <c r="M18" s="349"/>
      <c r="N18" s="349"/>
      <c r="O18" s="349"/>
      <c r="P18" s="349"/>
      <c r="Q18" s="349"/>
      <c r="R18" s="386">
        <f t="shared" si="0"/>
        <v>0</v>
      </c>
    </row>
    <row r="19" spans="1:18">
      <c r="A19" s="388" t="s">
        <v>354</v>
      </c>
      <c r="B19" s="364"/>
      <c r="C19" s="389"/>
      <c r="D19" s="363" t="s">
        <v>398</v>
      </c>
      <c r="E19" s="349"/>
      <c r="F19" s="349"/>
      <c r="G19" s="349"/>
      <c r="H19" s="349"/>
      <c r="I19" s="349"/>
      <c r="J19" s="349"/>
      <c r="K19" s="349"/>
      <c r="L19" s="349"/>
      <c r="M19" s="349"/>
      <c r="N19" s="349"/>
      <c r="O19" s="349"/>
      <c r="P19" s="349"/>
      <c r="Q19" s="349"/>
      <c r="R19" s="386">
        <f t="shared" si="0"/>
        <v>0</v>
      </c>
    </row>
    <row r="20" spans="1:18" ht="15" customHeight="1">
      <c r="A20" s="388" t="s">
        <v>248</v>
      </c>
      <c r="B20" s="387"/>
      <c r="C20" s="678" t="s">
        <v>352</v>
      </c>
      <c r="D20" s="766"/>
      <c r="E20" s="349"/>
      <c r="F20" s="349"/>
      <c r="G20" s="349"/>
      <c r="H20" s="349"/>
      <c r="I20" s="349"/>
      <c r="J20" s="349"/>
      <c r="K20" s="349"/>
      <c r="L20" s="349"/>
      <c r="M20" s="349"/>
      <c r="N20" s="349"/>
      <c r="O20" s="349"/>
      <c r="P20" s="349"/>
      <c r="Q20" s="349"/>
      <c r="R20" s="386">
        <f t="shared" si="0"/>
        <v>0</v>
      </c>
    </row>
    <row r="21" spans="1:18" ht="54.95" customHeight="1">
      <c r="A21" s="370" t="s">
        <v>249</v>
      </c>
      <c r="B21" s="791" t="s">
        <v>419</v>
      </c>
      <c r="C21" s="791"/>
      <c r="D21" s="791"/>
      <c r="E21" s="380">
        <f t="shared" ref="E21:Q21" si="3">E12+E13-E16+E20</f>
        <v>0</v>
      </c>
      <c r="F21" s="380">
        <f t="shared" si="3"/>
        <v>0</v>
      </c>
      <c r="G21" s="381">
        <f t="shared" si="3"/>
        <v>683432.69</v>
      </c>
      <c r="H21" s="380">
        <f t="shared" si="3"/>
        <v>0</v>
      </c>
      <c r="I21" s="380">
        <f t="shared" si="3"/>
        <v>0</v>
      </c>
      <c r="J21" s="380">
        <f t="shared" si="3"/>
        <v>11850.17</v>
      </c>
      <c r="K21" s="380">
        <f t="shared" si="3"/>
        <v>176734.81</v>
      </c>
      <c r="L21" s="380">
        <f t="shared" si="3"/>
        <v>0</v>
      </c>
      <c r="M21" s="380">
        <f t="shared" si="3"/>
        <v>20265.86</v>
      </c>
      <c r="N21" s="380">
        <f t="shared" si="3"/>
        <v>0</v>
      </c>
      <c r="O21" s="380">
        <f t="shared" si="3"/>
        <v>0</v>
      </c>
      <c r="P21" s="380">
        <f t="shared" si="3"/>
        <v>0</v>
      </c>
      <c r="Q21" s="380">
        <f t="shared" si="3"/>
        <v>0</v>
      </c>
      <c r="R21" s="384">
        <f t="shared" si="0"/>
        <v>892283.52999999991</v>
      </c>
    </row>
    <row r="22" spans="1:18" ht="39.950000000000003" customHeight="1">
      <c r="A22" s="343" t="s">
        <v>350</v>
      </c>
      <c r="B22" s="773" t="s">
        <v>418</v>
      </c>
      <c r="C22" s="774"/>
      <c r="D22" s="775"/>
      <c r="E22" s="378" t="s">
        <v>376</v>
      </c>
      <c r="F22" s="349"/>
      <c r="G22" s="385">
        <v>683432.69</v>
      </c>
      <c r="H22" s="349"/>
      <c r="I22" s="349"/>
      <c r="J22" s="349">
        <v>10597.65</v>
      </c>
      <c r="K22" s="349">
        <v>112071.72</v>
      </c>
      <c r="L22" s="349"/>
      <c r="M22" s="349">
        <v>19529.63</v>
      </c>
      <c r="N22" s="372" t="s">
        <v>376</v>
      </c>
      <c r="O22" s="349"/>
      <c r="P22" s="378" t="s">
        <v>376</v>
      </c>
      <c r="Q22" s="378" t="s">
        <v>376</v>
      </c>
      <c r="R22" s="384">
        <f t="shared" si="0"/>
        <v>825631.69</v>
      </c>
    </row>
    <row r="23" spans="1:18" ht="39.950000000000003" customHeight="1">
      <c r="A23" s="354" t="s">
        <v>348</v>
      </c>
      <c r="B23" s="364"/>
      <c r="C23" s="678" t="s">
        <v>417</v>
      </c>
      <c r="D23" s="766"/>
      <c r="E23" s="373" t="s">
        <v>376</v>
      </c>
      <c r="F23" s="349"/>
      <c r="G23" s="349"/>
      <c r="H23" s="349"/>
      <c r="I23" s="349"/>
      <c r="J23" s="349"/>
      <c r="K23" s="349"/>
      <c r="L23" s="349"/>
      <c r="M23" s="349"/>
      <c r="N23" s="372" t="s">
        <v>376</v>
      </c>
      <c r="O23" s="349"/>
      <c r="P23" s="373" t="s">
        <v>376</v>
      </c>
      <c r="Q23" s="373" t="s">
        <v>376</v>
      </c>
      <c r="R23" s="371">
        <f t="shared" si="0"/>
        <v>0</v>
      </c>
    </row>
    <row r="24" spans="1:18" ht="38.25" customHeight="1">
      <c r="A24" s="354" t="s">
        <v>346</v>
      </c>
      <c r="B24" s="364"/>
      <c r="C24" s="678" t="s">
        <v>416</v>
      </c>
      <c r="D24" s="766"/>
      <c r="E24" s="373" t="s">
        <v>376</v>
      </c>
      <c r="F24" s="349"/>
      <c r="G24" s="383">
        <v>0</v>
      </c>
      <c r="H24" s="383"/>
      <c r="I24" s="383"/>
      <c r="J24" s="383">
        <v>156.54</v>
      </c>
      <c r="K24" s="383">
        <v>5990.36</v>
      </c>
      <c r="L24" s="383"/>
      <c r="M24" s="383">
        <v>368.1</v>
      </c>
      <c r="N24" s="372" t="s">
        <v>376</v>
      </c>
      <c r="O24" s="349"/>
      <c r="P24" s="373" t="s">
        <v>376</v>
      </c>
      <c r="Q24" s="373" t="s">
        <v>376</v>
      </c>
      <c r="R24" s="371">
        <f t="shared" si="0"/>
        <v>6515</v>
      </c>
    </row>
    <row r="25" spans="1:18" ht="51" customHeight="1">
      <c r="A25" s="362" t="s">
        <v>344</v>
      </c>
      <c r="B25" s="376"/>
      <c r="C25" s="770" t="s">
        <v>415</v>
      </c>
      <c r="D25" s="771"/>
      <c r="E25" s="374" t="s">
        <v>376</v>
      </c>
      <c r="F25" s="382">
        <f t="shared" ref="F25:M25" si="4">F26+F27+F28</f>
        <v>0</v>
      </c>
      <c r="G25" s="382">
        <f t="shared" si="4"/>
        <v>0</v>
      </c>
      <c r="H25" s="382">
        <f t="shared" si="4"/>
        <v>0</v>
      </c>
      <c r="I25" s="382">
        <f t="shared" si="4"/>
        <v>0</v>
      </c>
      <c r="J25" s="382">
        <f t="shared" si="4"/>
        <v>0</v>
      </c>
      <c r="K25" s="382">
        <f t="shared" si="4"/>
        <v>0</v>
      </c>
      <c r="L25" s="382">
        <f t="shared" si="4"/>
        <v>0</v>
      </c>
      <c r="M25" s="382">
        <f t="shared" si="4"/>
        <v>0</v>
      </c>
      <c r="N25" s="374" t="s">
        <v>376</v>
      </c>
      <c r="O25" s="382">
        <f>O26+O27+O28</f>
        <v>0</v>
      </c>
      <c r="P25" s="374" t="s">
        <v>376</v>
      </c>
      <c r="Q25" s="374" t="s">
        <v>376</v>
      </c>
      <c r="R25" s="371">
        <f t="shared" si="0"/>
        <v>0</v>
      </c>
    </row>
    <row r="26" spans="1:18">
      <c r="A26" s="357" t="s">
        <v>414</v>
      </c>
      <c r="B26" s="353"/>
      <c r="C26" s="352"/>
      <c r="D26" s="351" t="s">
        <v>402</v>
      </c>
      <c r="E26" s="372" t="s">
        <v>376</v>
      </c>
      <c r="F26" s="349"/>
      <c r="G26" s="349"/>
      <c r="H26" s="349"/>
      <c r="I26" s="349"/>
      <c r="J26" s="349"/>
      <c r="K26" s="349"/>
      <c r="L26" s="349"/>
      <c r="M26" s="349"/>
      <c r="N26" s="372" t="s">
        <v>376</v>
      </c>
      <c r="O26" s="349"/>
      <c r="P26" s="372" t="s">
        <v>376</v>
      </c>
      <c r="Q26" s="372" t="s">
        <v>376</v>
      </c>
      <c r="R26" s="371">
        <f t="shared" si="0"/>
        <v>0</v>
      </c>
    </row>
    <row r="27" spans="1:18">
      <c r="A27" s="357" t="s">
        <v>413</v>
      </c>
      <c r="B27" s="353"/>
      <c r="C27" s="352"/>
      <c r="D27" s="351" t="s">
        <v>400</v>
      </c>
      <c r="E27" s="372" t="s">
        <v>376</v>
      </c>
      <c r="F27" s="349"/>
      <c r="G27" s="349"/>
      <c r="H27" s="349"/>
      <c r="I27" s="349"/>
      <c r="J27" s="349"/>
      <c r="K27" s="349"/>
      <c r="L27" s="349"/>
      <c r="M27" s="349"/>
      <c r="N27" s="372" t="s">
        <v>376</v>
      </c>
      <c r="O27" s="349"/>
      <c r="P27" s="372" t="s">
        <v>376</v>
      </c>
      <c r="Q27" s="372" t="s">
        <v>376</v>
      </c>
      <c r="R27" s="371">
        <f t="shared" si="0"/>
        <v>0</v>
      </c>
    </row>
    <row r="28" spans="1:18">
      <c r="A28" s="357" t="s">
        <v>412</v>
      </c>
      <c r="B28" s="353"/>
      <c r="C28" s="352"/>
      <c r="D28" s="351" t="s">
        <v>398</v>
      </c>
      <c r="E28" s="372" t="s">
        <v>376</v>
      </c>
      <c r="F28" s="349"/>
      <c r="G28" s="349"/>
      <c r="H28" s="349"/>
      <c r="I28" s="349"/>
      <c r="J28" s="349"/>
      <c r="K28" s="349"/>
      <c r="L28" s="349"/>
      <c r="M28" s="349"/>
      <c r="N28" s="372" t="s">
        <v>376</v>
      </c>
      <c r="O28" s="349"/>
      <c r="P28" s="372" t="s">
        <v>376</v>
      </c>
      <c r="Q28" s="372" t="s">
        <v>376</v>
      </c>
      <c r="R28" s="371">
        <f t="shared" si="0"/>
        <v>0</v>
      </c>
    </row>
    <row r="29" spans="1:18" ht="15" customHeight="1">
      <c r="A29" s="354" t="s">
        <v>342</v>
      </c>
      <c r="B29" s="353"/>
      <c r="C29" s="767" t="s">
        <v>352</v>
      </c>
      <c r="D29" s="768"/>
      <c r="E29" s="372" t="s">
        <v>376</v>
      </c>
      <c r="F29" s="349"/>
      <c r="G29" s="349">
        <v>-54476.62</v>
      </c>
      <c r="H29" s="349"/>
      <c r="I29" s="349"/>
      <c r="J29" s="349"/>
      <c r="K29" s="349"/>
      <c r="L29" s="349"/>
      <c r="M29" s="349"/>
      <c r="N29" s="372" t="s">
        <v>376</v>
      </c>
      <c r="O29" s="349"/>
      <c r="P29" s="373" t="s">
        <v>376</v>
      </c>
      <c r="Q29" s="373" t="s">
        <v>376</v>
      </c>
      <c r="R29" s="371">
        <f t="shared" si="0"/>
        <v>-54476.62</v>
      </c>
    </row>
    <row r="30" spans="1:18" ht="54.95" customHeight="1">
      <c r="A30" s="370" t="s">
        <v>332</v>
      </c>
      <c r="B30" s="780" t="s">
        <v>411</v>
      </c>
      <c r="C30" s="781"/>
      <c r="D30" s="782"/>
      <c r="E30" s="369" t="s">
        <v>376</v>
      </c>
      <c r="F30" s="369">
        <f t="shared" ref="F30:M30" si="5">F22+F23+F24-F25+F29</f>
        <v>0</v>
      </c>
      <c r="G30" s="381">
        <f t="shared" si="5"/>
        <v>628956.06999999995</v>
      </c>
      <c r="H30" s="369">
        <f t="shared" si="5"/>
        <v>0</v>
      </c>
      <c r="I30" s="369">
        <f t="shared" si="5"/>
        <v>0</v>
      </c>
      <c r="J30" s="369">
        <f t="shared" si="5"/>
        <v>10754.19</v>
      </c>
      <c r="K30" s="369">
        <f t="shared" si="5"/>
        <v>118062.08</v>
      </c>
      <c r="L30" s="369">
        <f t="shared" si="5"/>
        <v>0</v>
      </c>
      <c r="M30" s="380">
        <f t="shared" si="5"/>
        <v>19897.73</v>
      </c>
      <c r="N30" s="374" t="s">
        <v>376</v>
      </c>
      <c r="O30" s="369">
        <f>O22+O23+O24-O25+O29</f>
        <v>0</v>
      </c>
      <c r="P30" s="369" t="s">
        <v>376</v>
      </c>
      <c r="Q30" s="369" t="s">
        <v>376</v>
      </c>
      <c r="R30" s="379">
        <f t="shared" si="0"/>
        <v>777670.06999999983</v>
      </c>
    </row>
    <row r="31" spans="1:18" ht="39.950000000000003" customHeight="1">
      <c r="A31" s="343" t="s">
        <v>330</v>
      </c>
      <c r="B31" s="783" t="s">
        <v>410</v>
      </c>
      <c r="C31" s="784"/>
      <c r="D31" s="775"/>
      <c r="E31" s="378" t="s">
        <v>376</v>
      </c>
      <c r="F31" s="349"/>
      <c r="G31" s="349"/>
      <c r="H31" s="349"/>
      <c r="I31" s="349"/>
      <c r="J31" s="349"/>
      <c r="K31" s="349"/>
      <c r="L31" s="349"/>
      <c r="M31" s="349"/>
      <c r="N31" s="372" t="s">
        <v>376</v>
      </c>
      <c r="O31" s="349"/>
      <c r="P31" s="349"/>
      <c r="Q31" s="349"/>
      <c r="R31" s="371">
        <f t="shared" si="0"/>
        <v>0</v>
      </c>
    </row>
    <row r="32" spans="1:18" ht="39.950000000000003" customHeight="1">
      <c r="A32" s="354" t="s">
        <v>328</v>
      </c>
      <c r="B32" s="364"/>
      <c r="C32" s="678" t="s">
        <v>409</v>
      </c>
      <c r="D32" s="766"/>
      <c r="E32" s="373" t="s">
        <v>376</v>
      </c>
      <c r="F32" s="349"/>
      <c r="G32" s="349"/>
      <c r="H32" s="349"/>
      <c r="I32" s="349"/>
      <c r="J32" s="349"/>
      <c r="K32" s="349"/>
      <c r="L32" s="349"/>
      <c r="M32" s="349"/>
      <c r="N32" s="372" t="s">
        <v>376</v>
      </c>
      <c r="O32" s="349"/>
      <c r="P32" s="349"/>
      <c r="Q32" s="349"/>
      <c r="R32" s="371">
        <f t="shared" si="0"/>
        <v>0</v>
      </c>
    </row>
    <row r="33" spans="1:18" ht="29.25" customHeight="1">
      <c r="A33" s="354" t="s">
        <v>326</v>
      </c>
      <c r="B33" s="364"/>
      <c r="C33" s="678" t="s">
        <v>408</v>
      </c>
      <c r="D33" s="766"/>
      <c r="E33" s="377" t="s">
        <v>376</v>
      </c>
      <c r="F33" s="349"/>
      <c r="G33" s="349"/>
      <c r="H33" s="349"/>
      <c r="I33" s="349"/>
      <c r="J33" s="349"/>
      <c r="K33" s="349"/>
      <c r="L33" s="349"/>
      <c r="M33" s="349"/>
      <c r="N33" s="372" t="s">
        <v>376</v>
      </c>
      <c r="O33" s="349"/>
      <c r="P33" s="349"/>
      <c r="Q33" s="349"/>
      <c r="R33" s="371">
        <f t="shared" si="0"/>
        <v>0</v>
      </c>
    </row>
    <row r="34" spans="1:18" ht="39.75" customHeight="1">
      <c r="A34" s="354" t="s">
        <v>407</v>
      </c>
      <c r="B34" s="364"/>
      <c r="C34" s="678" t="s">
        <v>406</v>
      </c>
      <c r="D34" s="766"/>
      <c r="E34" s="373" t="s">
        <v>376</v>
      </c>
      <c r="F34" s="349"/>
      <c r="G34" s="349"/>
      <c r="H34" s="349"/>
      <c r="I34" s="349"/>
      <c r="J34" s="349"/>
      <c r="K34" s="349"/>
      <c r="L34" s="349"/>
      <c r="M34" s="349"/>
      <c r="N34" s="372" t="s">
        <v>376</v>
      </c>
      <c r="O34" s="349"/>
      <c r="P34" s="349"/>
      <c r="Q34" s="349"/>
      <c r="R34" s="371">
        <f t="shared" si="0"/>
        <v>0</v>
      </c>
    </row>
    <row r="35" spans="1:18" ht="45.75" customHeight="1">
      <c r="A35" s="362" t="s">
        <v>405</v>
      </c>
      <c r="B35" s="376"/>
      <c r="C35" s="770" t="s">
        <v>404</v>
      </c>
      <c r="D35" s="771"/>
      <c r="E35" s="374" t="s">
        <v>376</v>
      </c>
      <c r="F35" s="374">
        <f t="shared" ref="F35:M35" si="6">F36+F37+F38</f>
        <v>0</v>
      </c>
      <c r="G35" s="374">
        <f t="shared" si="6"/>
        <v>0</v>
      </c>
      <c r="H35" s="374">
        <f t="shared" si="6"/>
        <v>0</v>
      </c>
      <c r="I35" s="374">
        <f t="shared" si="6"/>
        <v>0</v>
      </c>
      <c r="J35" s="374">
        <f t="shared" si="6"/>
        <v>0</v>
      </c>
      <c r="K35" s="374">
        <f t="shared" si="6"/>
        <v>0</v>
      </c>
      <c r="L35" s="374">
        <f t="shared" si="6"/>
        <v>0</v>
      </c>
      <c r="M35" s="375">
        <f t="shared" si="6"/>
        <v>0</v>
      </c>
      <c r="N35" s="374" t="s">
        <v>376</v>
      </c>
      <c r="O35" s="374">
        <f>O36+O37+O38</f>
        <v>0</v>
      </c>
      <c r="P35" s="374">
        <f>P36+P37+P38</f>
        <v>0</v>
      </c>
      <c r="Q35" s="374">
        <f>Q36+Q37+Q38</f>
        <v>0</v>
      </c>
      <c r="R35" s="371">
        <f t="shared" si="0"/>
        <v>0</v>
      </c>
    </row>
    <row r="36" spans="1:18">
      <c r="A36" s="357" t="s">
        <v>403</v>
      </c>
      <c r="B36" s="353"/>
      <c r="C36" s="352"/>
      <c r="D36" s="351" t="s">
        <v>402</v>
      </c>
      <c r="E36" s="372" t="s">
        <v>376</v>
      </c>
      <c r="F36" s="349"/>
      <c r="G36" s="349"/>
      <c r="H36" s="349"/>
      <c r="I36" s="349"/>
      <c r="J36" s="349"/>
      <c r="K36" s="349"/>
      <c r="L36" s="349"/>
      <c r="M36" s="349"/>
      <c r="N36" s="372" t="s">
        <v>376</v>
      </c>
      <c r="O36" s="349"/>
      <c r="P36" s="349"/>
      <c r="Q36" s="349"/>
      <c r="R36" s="371">
        <f t="shared" si="0"/>
        <v>0</v>
      </c>
    </row>
    <row r="37" spans="1:18">
      <c r="A37" s="357" t="s">
        <v>401</v>
      </c>
      <c r="B37" s="353"/>
      <c r="C37" s="352"/>
      <c r="D37" s="351" t="s">
        <v>400</v>
      </c>
      <c r="E37" s="372" t="s">
        <v>376</v>
      </c>
      <c r="F37" s="349"/>
      <c r="G37" s="349"/>
      <c r="H37" s="349"/>
      <c r="I37" s="349"/>
      <c r="J37" s="349"/>
      <c r="K37" s="349"/>
      <c r="L37" s="349"/>
      <c r="M37" s="349"/>
      <c r="N37" s="372" t="s">
        <v>376</v>
      </c>
      <c r="O37" s="349"/>
      <c r="P37" s="349"/>
      <c r="Q37" s="349"/>
      <c r="R37" s="371">
        <f t="shared" si="0"/>
        <v>0</v>
      </c>
    </row>
    <row r="38" spans="1:18">
      <c r="A38" s="357" t="s">
        <v>399</v>
      </c>
      <c r="B38" s="353"/>
      <c r="C38" s="352"/>
      <c r="D38" s="351" t="s">
        <v>398</v>
      </c>
      <c r="E38" s="372" t="s">
        <v>376</v>
      </c>
      <c r="F38" s="349"/>
      <c r="G38" s="349"/>
      <c r="H38" s="349"/>
      <c r="I38" s="349"/>
      <c r="J38" s="349"/>
      <c r="K38" s="349"/>
      <c r="L38" s="349"/>
      <c r="M38" s="349"/>
      <c r="N38" s="372" t="s">
        <v>376</v>
      </c>
      <c r="O38" s="349"/>
      <c r="P38" s="349"/>
      <c r="Q38" s="349"/>
      <c r="R38" s="371">
        <f t="shared" si="0"/>
        <v>0</v>
      </c>
    </row>
    <row r="39" spans="1:18" ht="15" customHeight="1">
      <c r="A39" s="354" t="s">
        <v>397</v>
      </c>
      <c r="B39" s="353"/>
      <c r="C39" s="767" t="s">
        <v>352</v>
      </c>
      <c r="D39" s="768"/>
      <c r="E39" s="373" t="s">
        <v>376</v>
      </c>
      <c r="F39" s="349"/>
      <c r="G39" s="349"/>
      <c r="H39" s="349"/>
      <c r="I39" s="349"/>
      <c r="J39" s="349"/>
      <c r="K39" s="349"/>
      <c r="L39" s="349"/>
      <c r="M39" s="349"/>
      <c r="N39" s="372" t="s">
        <v>376</v>
      </c>
      <c r="O39" s="349"/>
      <c r="P39" s="349"/>
      <c r="Q39" s="349"/>
      <c r="R39" s="371">
        <f t="shared" si="0"/>
        <v>0</v>
      </c>
    </row>
    <row r="40" spans="1:18" ht="54.95" customHeight="1">
      <c r="A40" s="370" t="s">
        <v>396</v>
      </c>
      <c r="B40" s="789" t="s">
        <v>395</v>
      </c>
      <c r="C40" s="789"/>
      <c r="D40" s="789"/>
      <c r="E40" s="369" t="s">
        <v>376</v>
      </c>
      <c r="F40" s="368">
        <f t="shared" ref="F40:M40" si="7">F31+F32+F33-F34-F35+F39</f>
        <v>0</v>
      </c>
      <c r="G40" s="368">
        <f t="shared" si="7"/>
        <v>0</v>
      </c>
      <c r="H40" s="368">
        <f t="shared" si="7"/>
        <v>0</v>
      </c>
      <c r="I40" s="368">
        <f t="shared" si="7"/>
        <v>0</v>
      </c>
      <c r="J40" s="368">
        <f t="shared" si="7"/>
        <v>0</v>
      </c>
      <c r="K40" s="368">
        <f t="shared" si="7"/>
        <v>0</v>
      </c>
      <c r="L40" s="368">
        <f t="shared" si="7"/>
        <v>0</v>
      </c>
      <c r="M40" s="368">
        <f t="shared" si="7"/>
        <v>0</v>
      </c>
      <c r="N40" s="369" t="s">
        <v>376</v>
      </c>
      <c r="O40" s="368">
        <f>O31+O32+O33-O34-O35+O39</f>
        <v>0</v>
      </c>
      <c r="P40" s="368">
        <f>P31+P32+P33-P34-P35+P39</f>
        <v>0</v>
      </c>
      <c r="Q40" s="368">
        <f>Q31+Q32+Q33-Q34-Q35+Q39</f>
        <v>0</v>
      </c>
      <c r="R40" s="367">
        <f>R31+R32+R33-R34-R35+R39</f>
        <v>0</v>
      </c>
    </row>
    <row r="41" spans="1:18" ht="30.75" customHeight="1">
      <c r="A41" s="343" t="s">
        <v>394</v>
      </c>
      <c r="B41" s="783" t="s">
        <v>393</v>
      </c>
      <c r="C41" s="784"/>
      <c r="D41" s="788"/>
      <c r="E41" s="349"/>
      <c r="F41" s="365" t="s">
        <v>376</v>
      </c>
      <c r="G41" s="365" t="s">
        <v>376</v>
      </c>
      <c r="H41" s="365" t="s">
        <v>376</v>
      </c>
      <c r="I41" s="349"/>
      <c r="J41" s="365" t="s">
        <v>376</v>
      </c>
      <c r="K41" s="365" t="s">
        <v>376</v>
      </c>
      <c r="L41" s="349"/>
      <c r="M41" s="366" t="s">
        <v>376</v>
      </c>
      <c r="N41" s="349"/>
      <c r="O41" s="365" t="s">
        <v>376</v>
      </c>
      <c r="P41" s="365" t="s">
        <v>376</v>
      </c>
      <c r="Q41" s="365" t="s">
        <v>376</v>
      </c>
      <c r="R41" s="345">
        <f t="shared" ref="R41:R51" si="8">SUM(E41:Q41)</f>
        <v>0</v>
      </c>
    </row>
    <row r="42" spans="1:18" ht="45" customHeight="1">
      <c r="A42" s="354" t="s">
        <v>392</v>
      </c>
      <c r="B42" s="785" t="s">
        <v>391</v>
      </c>
      <c r="C42" s="786"/>
      <c r="D42" s="787"/>
      <c r="E42" s="349"/>
      <c r="F42" s="349"/>
      <c r="G42" s="349"/>
      <c r="H42" s="349"/>
      <c r="I42" s="349"/>
      <c r="J42" s="349"/>
      <c r="K42" s="349"/>
      <c r="L42" s="349"/>
      <c r="M42" s="349"/>
      <c r="N42" s="349"/>
      <c r="O42" s="349"/>
      <c r="P42" s="349"/>
      <c r="Q42" s="349"/>
      <c r="R42" s="345">
        <f t="shared" si="8"/>
        <v>0</v>
      </c>
    </row>
    <row r="43" spans="1:18" ht="39.950000000000003" customHeight="1">
      <c r="A43" s="354" t="s">
        <v>390</v>
      </c>
      <c r="B43" s="364"/>
      <c r="C43" s="678" t="s">
        <v>389</v>
      </c>
      <c r="D43" s="766"/>
      <c r="E43" s="349"/>
      <c r="F43" s="348" t="s">
        <v>376</v>
      </c>
      <c r="G43" s="348" t="s">
        <v>376</v>
      </c>
      <c r="H43" s="348" t="s">
        <v>376</v>
      </c>
      <c r="I43" s="349"/>
      <c r="J43" s="348" t="s">
        <v>376</v>
      </c>
      <c r="K43" s="348" t="s">
        <v>376</v>
      </c>
      <c r="L43" s="348"/>
      <c r="M43" s="350" t="s">
        <v>376</v>
      </c>
      <c r="N43" s="349"/>
      <c r="O43" s="348" t="s">
        <v>376</v>
      </c>
      <c r="P43" s="348" t="s">
        <v>376</v>
      </c>
      <c r="Q43" s="348" t="s">
        <v>376</v>
      </c>
      <c r="R43" s="345">
        <f t="shared" si="8"/>
        <v>0</v>
      </c>
    </row>
    <row r="44" spans="1:18" ht="45" customHeight="1">
      <c r="A44" s="362" t="s">
        <v>388</v>
      </c>
      <c r="B44" s="361"/>
      <c r="C44" s="770" t="s">
        <v>387</v>
      </c>
      <c r="D44" s="771"/>
      <c r="E44" s="359">
        <f>E45+E46+E47</f>
        <v>0</v>
      </c>
      <c r="F44" s="358" t="s">
        <v>376</v>
      </c>
      <c r="G44" s="358" t="s">
        <v>376</v>
      </c>
      <c r="H44" s="358" t="s">
        <v>376</v>
      </c>
      <c r="I44" s="359">
        <f>I45+I46+I47</f>
        <v>0</v>
      </c>
      <c r="J44" s="358" t="s">
        <v>376</v>
      </c>
      <c r="K44" s="358" t="s">
        <v>376</v>
      </c>
      <c r="L44" s="359">
        <f>L45+L46+L47</f>
        <v>0</v>
      </c>
      <c r="M44" s="360" t="s">
        <v>376</v>
      </c>
      <c r="N44" s="359">
        <f>N45+N46+N47</f>
        <v>0</v>
      </c>
      <c r="O44" s="358" t="s">
        <v>376</v>
      </c>
      <c r="P44" s="358" t="s">
        <v>376</v>
      </c>
      <c r="Q44" s="358" t="s">
        <v>376</v>
      </c>
      <c r="R44" s="345">
        <f t="shared" si="8"/>
        <v>0</v>
      </c>
    </row>
    <row r="45" spans="1:18">
      <c r="A45" s="357" t="s">
        <v>386</v>
      </c>
      <c r="B45" s="356"/>
      <c r="C45" s="352"/>
      <c r="D45" s="351" t="s">
        <v>385</v>
      </c>
      <c r="E45" s="349"/>
      <c r="F45" s="60" t="s">
        <v>376</v>
      </c>
      <c r="G45" s="60" t="s">
        <v>376</v>
      </c>
      <c r="H45" s="60" t="s">
        <v>376</v>
      </c>
      <c r="I45" s="349"/>
      <c r="J45" s="60" t="s">
        <v>376</v>
      </c>
      <c r="K45" s="60" t="s">
        <v>376</v>
      </c>
      <c r="L45" s="349"/>
      <c r="M45" s="355" t="s">
        <v>376</v>
      </c>
      <c r="N45" s="349"/>
      <c r="O45" s="60" t="s">
        <v>376</v>
      </c>
      <c r="P45" s="60" t="s">
        <v>376</v>
      </c>
      <c r="Q45" s="60" t="s">
        <v>376</v>
      </c>
      <c r="R45" s="345">
        <f t="shared" si="8"/>
        <v>0</v>
      </c>
    </row>
    <row r="46" spans="1:18">
      <c r="A46" s="357" t="s">
        <v>384</v>
      </c>
      <c r="B46" s="356"/>
      <c r="C46" s="352"/>
      <c r="D46" s="351" t="s">
        <v>383</v>
      </c>
      <c r="E46" s="349"/>
      <c r="F46" s="60" t="s">
        <v>376</v>
      </c>
      <c r="G46" s="60" t="s">
        <v>376</v>
      </c>
      <c r="H46" s="60" t="s">
        <v>376</v>
      </c>
      <c r="I46" s="349"/>
      <c r="J46" s="60" t="s">
        <v>376</v>
      </c>
      <c r="K46" s="60" t="s">
        <v>376</v>
      </c>
      <c r="L46" s="349"/>
      <c r="M46" s="355" t="s">
        <v>376</v>
      </c>
      <c r="N46" s="349"/>
      <c r="O46" s="60" t="s">
        <v>376</v>
      </c>
      <c r="P46" s="60" t="s">
        <v>376</v>
      </c>
      <c r="Q46" s="60" t="s">
        <v>376</v>
      </c>
      <c r="R46" s="345">
        <f t="shared" si="8"/>
        <v>0</v>
      </c>
    </row>
    <row r="47" spans="1:18">
      <c r="A47" s="357" t="s">
        <v>382</v>
      </c>
      <c r="B47" s="356"/>
      <c r="C47" s="352"/>
      <c r="D47" s="351" t="s">
        <v>381</v>
      </c>
      <c r="E47" s="349"/>
      <c r="F47" s="60" t="s">
        <v>376</v>
      </c>
      <c r="G47" s="60" t="s">
        <v>376</v>
      </c>
      <c r="H47" s="60" t="s">
        <v>376</v>
      </c>
      <c r="I47" s="349"/>
      <c r="J47" s="60" t="s">
        <v>376</v>
      </c>
      <c r="K47" s="60" t="s">
        <v>376</v>
      </c>
      <c r="L47" s="349"/>
      <c r="M47" s="355" t="s">
        <v>376</v>
      </c>
      <c r="N47" s="349"/>
      <c r="O47" s="60" t="s">
        <v>376</v>
      </c>
      <c r="P47" s="60" t="s">
        <v>376</v>
      </c>
      <c r="Q47" s="60" t="s">
        <v>376</v>
      </c>
      <c r="R47" s="345">
        <f t="shared" si="8"/>
        <v>0</v>
      </c>
    </row>
    <row r="48" spans="1:18" ht="15" customHeight="1">
      <c r="A48" s="354" t="s">
        <v>380</v>
      </c>
      <c r="B48" s="353"/>
      <c r="C48" s="767" t="s">
        <v>379</v>
      </c>
      <c r="D48" s="768"/>
      <c r="E48" s="349"/>
      <c r="F48" s="348" t="s">
        <v>376</v>
      </c>
      <c r="G48" s="348" t="s">
        <v>376</v>
      </c>
      <c r="H48" s="348" t="s">
        <v>376</v>
      </c>
      <c r="I48" s="349"/>
      <c r="J48" s="348" t="s">
        <v>376</v>
      </c>
      <c r="K48" s="348" t="s">
        <v>376</v>
      </c>
      <c r="L48" s="349"/>
      <c r="M48" s="350" t="s">
        <v>376</v>
      </c>
      <c r="N48" s="349"/>
      <c r="O48" s="348" t="s">
        <v>376</v>
      </c>
      <c r="P48" s="348" t="s">
        <v>376</v>
      </c>
      <c r="Q48" s="348" t="s">
        <v>376</v>
      </c>
      <c r="R48" s="345">
        <f t="shared" si="8"/>
        <v>0</v>
      </c>
    </row>
    <row r="49" spans="1:18" ht="41.25" customHeight="1">
      <c r="A49" s="343" t="s">
        <v>378</v>
      </c>
      <c r="B49" s="773" t="s">
        <v>377</v>
      </c>
      <c r="C49" s="774"/>
      <c r="D49" s="775"/>
      <c r="E49" s="341">
        <f>E41+E42+E43-E44+E48</f>
        <v>0</v>
      </c>
      <c r="F49" s="346" t="s">
        <v>376</v>
      </c>
      <c r="G49" s="346" t="s">
        <v>376</v>
      </c>
      <c r="H49" s="346" t="s">
        <v>376</v>
      </c>
      <c r="I49" s="341">
        <f>I41+I42+I43-I44+I48</f>
        <v>0</v>
      </c>
      <c r="J49" s="346" t="s">
        <v>376</v>
      </c>
      <c r="K49" s="346" t="s">
        <v>376</v>
      </c>
      <c r="L49" s="341">
        <f>L41+L42+L43-L44+L48</f>
        <v>0</v>
      </c>
      <c r="M49" s="347" t="s">
        <v>376</v>
      </c>
      <c r="N49" s="341">
        <f>N41+N42+N43-N44+N48</f>
        <v>0</v>
      </c>
      <c r="O49" s="346" t="s">
        <v>376</v>
      </c>
      <c r="P49" s="346" t="s">
        <v>376</v>
      </c>
      <c r="Q49" s="346" t="s">
        <v>376</v>
      </c>
      <c r="R49" s="345">
        <f t="shared" si="8"/>
        <v>0</v>
      </c>
    </row>
    <row r="50" spans="1:18" ht="54.95" customHeight="1">
      <c r="A50" s="343" t="s">
        <v>375</v>
      </c>
      <c r="B50" s="776" t="s">
        <v>374</v>
      </c>
      <c r="C50" s="776"/>
      <c r="D50" s="776"/>
      <c r="E50" s="341">
        <f>E21+E49</f>
        <v>0</v>
      </c>
      <c r="F50" s="341">
        <f>F21-F30-F40</f>
        <v>0</v>
      </c>
      <c r="G50" s="342">
        <f>G21-G30-G40</f>
        <v>54476.619999999995</v>
      </c>
      <c r="H50" s="341">
        <f>H21-H30-H40</f>
        <v>0</v>
      </c>
      <c r="I50" s="341">
        <f>I21-I30-I40+I49</f>
        <v>0</v>
      </c>
      <c r="J50" s="341">
        <f>J21-J30-J40</f>
        <v>1095.9799999999996</v>
      </c>
      <c r="K50" s="341">
        <f>K21-K30-K40</f>
        <v>58672.729999999996</v>
      </c>
      <c r="L50" s="341">
        <f>L21+L49</f>
        <v>0</v>
      </c>
      <c r="M50" s="341">
        <f>M21-M30-M40</f>
        <v>368.13000000000102</v>
      </c>
      <c r="N50" s="341">
        <f>N21+N49</f>
        <v>0</v>
      </c>
      <c r="O50" s="341">
        <f>O21-O30-O40</f>
        <v>0</v>
      </c>
      <c r="P50" s="341">
        <f>P21-P40</f>
        <v>0</v>
      </c>
      <c r="Q50" s="341">
        <f>Q21-Q40</f>
        <v>0</v>
      </c>
      <c r="R50" s="344">
        <f t="shared" si="8"/>
        <v>114613.45999999999</v>
      </c>
    </row>
    <row r="51" spans="1:18" ht="54.95" customHeight="1">
      <c r="A51" s="343" t="s">
        <v>373</v>
      </c>
      <c r="B51" s="776" t="s">
        <v>372</v>
      </c>
      <c r="C51" s="776"/>
      <c r="D51" s="776"/>
      <c r="E51" s="341">
        <f>E12+E41</f>
        <v>0</v>
      </c>
      <c r="F51" s="341">
        <f>F12-F22-F31</f>
        <v>0</v>
      </c>
      <c r="G51" s="342">
        <f>G12-G22-G31</f>
        <v>0</v>
      </c>
      <c r="H51" s="341">
        <f>H12-H22-H31</f>
        <v>0</v>
      </c>
      <c r="I51" s="341">
        <f>I13-I22-I31+I41</f>
        <v>0</v>
      </c>
      <c r="J51" s="341">
        <f>J12-J22-J31</f>
        <v>1252.5200000000004</v>
      </c>
      <c r="K51" s="341">
        <f>K12-K22-K31</f>
        <v>64663.09</v>
      </c>
      <c r="L51" s="341">
        <f>L12-L22-L31</f>
        <v>0</v>
      </c>
      <c r="M51" s="341">
        <f>M12-M22-M31</f>
        <v>736.22999999999956</v>
      </c>
      <c r="N51" s="341">
        <f>N12+N41</f>
        <v>0</v>
      </c>
      <c r="O51" s="341">
        <f>O12-O22-O31</f>
        <v>0</v>
      </c>
      <c r="P51" s="341">
        <f>P12-P31</f>
        <v>0</v>
      </c>
      <c r="Q51" s="341">
        <f>Q12-Q31</f>
        <v>0</v>
      </c>
      <c r="R51" s="340">
        <f t="shared" si="8"/>
        <v>66651.839999999997</v>
      </c>
    </row>
    <row r="52" spans="1:18">
      <c r="A52" s="308" t="s">
        <v>371</v>
      </c>
      <c r="B52" s="308"/>
      <c r="C52" s="308"/>
      <c r="D52" s="308"/>
      <c r="E52" s="308"/>
      <c r="F52" s="308"/>
      <c r="G52" s="308"/>
      <c r="H52" s="309"/>
      <c r="I52" s="309"/>
      <c r="J52" s="309"/>
      <c r="K52" s="309"/>
      <c r="L52" s="309"/>
      <c r="M52" s="309"/>
      <c r="N52" s="309"/>
      <c r="O52" s="309"/>
      <c r="P52" s="309"/>
      <c r="Q52" s="309"/>
      <c r="R52" s="309"/>
    </row>
    <row r="53" spans="1:18">
      <c r="A53" s="308" t="s">
        <v>370</v>
      </c>
      <c r="B53" s="308"/>
      <c r="C53" s="308"/>
      <c r="D53" s="308"/>
      <c r="E53" s="308"/>
      <c r="F53" s="308"/>
      <c r="G53" s="308"/>
      <c r="H53" s="309"/>
      <c r="I53" s="309"/>
      <c r="J53" s="309"/>
      <c r="K53" s="309"/>
      <c r="L53" s="309"/>
      <c r="M53" s="309"/>
      <c r="N53" s="309"/>
      <c r="O53" s="309"/>
      <c r="P53" s="309"/>
      <c r="Q53" s="309"/>
      <c r="R53" s="309"/>
    </row>
    <row r="54" spans="1:18">
      <c r="A54" s="339" t="s">
        <v>369</v>
      </c>
      <c r="B54" s="338"/>
      <c r="C54" s="338"/>
      <c r="D54" s="338"/>
      <c r="E54" s="338"/>
      <c r="F54" s="338"/>
      <c r="G54" s="338"/>
      <c r="H54" s="338"/>
      <c r="I54" s="338"/>
      <c r="J54" s="338"/>
      <c r="K54" s="338"/>
      <c r="L54" s="309" t="s">
        <v>266</v>
      </c>
      <c r="M54" s="309"/>
      <c r="N54" s="309"/>
      <c r="O54" s="309"/>
      <c r="P54" s="309" t="s">
        <v>261</v>
      </c>
      <c r="Q54" s="309"/>
      <c r="R54" s="309"/>
    </row>
    <row r="55" spans="1:18">
      <c r="A55" s="308"/>
      <c r="B55" s="309"/>
      <c r="C55" s="309"/>
      <c r="D55" s="309"/>
      <c r="E55" s="309"/>
      <c r="F55" s="309"/>
      <c r="G55" s="309"/>
      <c r="H55" s="309"/>
      <c r="I55" s="309"/>
      <c r="J55" s="309"/>
      <c r="K55" s="309"/>
      <c r="L55" s="309"/>
      <c r="M55" s="309"/>
      <c r="N55" s="309"/>
      <c r="O55" s="309"/>
      <c r="P55" s="309"/>
      <c r="Q55" s="309"/>
      <c r="R55" s="309"/>
    </row>
    <row r="56" spans="1:18">
      <c r="A56" s="308"/>
      <c r="B56" s="309"/>
      <c r="C56" s="309"/>
      <c r="D56" s="309"/>
      <c r="E56" s="309"/>
      <c r="F56" s="309"/>
      <c r="G56" s="309"/>
      <c r="H56" s="309"/>
      <c r="I56" s="309"/>
      <c r="J56" s="309"/>
      <c r="K56" s="309"/>
      <c r="L56" s="309"/>
      <c r="M56" s="309"/>
      <c r="N56" s="309"/>
      <c r="O56" s="309"/>
      <c r="P56" s="309"/>
      <c r="Q56" s="309"/>
      <c r="R56" s="309"/>
    </row>
    <row r="57" spans="1:18">
      <c r="A57" s="308"/>
      <c r="B57" s="309"/>
      <c r="C57" s="309"/>
      <c r="D57" s="309"/>
      <c r="E57" s="309"/>
      <c r="F57" s="309"/>
      <c r="G57" s="309"/>
      <c r="H57" s="309"/>
      <c r="I57" s="309"/>
      <c r="J57" s="309"/>
      <c r="K57" s="309"/>
      <c r="L57" s="309"/>
      <c r="M57" s="309"/>
      <c r="N57" s="309"/>
      <c r="O57" s="309"/>
      <c r="P57" s="309"/>
      <c r="Q57" s="309"/>
      <c r="R57" s="309"/>
    </row>
    <row r="58" spans="1:18">
      <c r="A58" s="308"/>
      <c r="B58" s="309"/>
      <c r="C58" s="309"/>
      <c r="D58" s="309"/>
      <c r="E58" s="309"/>
      <c r="F58" s="309"/>
      <c r="G58" s="309"/>
      <c r="H58" s="309"/>
      <c r="I58" s="309"/>
      <c r="J58" s="309"/>
      <c r="K58" s="309"/>
      <c r="L58" s="309"/>
      <c r="M58" s="309"/>
      <c r="N58" s="309"/>
      <c r="O58" s="309"/>
      <c r="P58" s="309"/>
      <c r="Q58" s="309"/>
      <c r="R58" s="309"/>
    </row>
    <row r="59" spans="1:18">
      <c r="A59" s="308"/>
      <c r="B59" s="309"/>
      <c r="C59" s="309"/>
      <c r="D59" s="309"/>
      <c r="E59" s="309"/>
      <c r="F59" s="309"/>
      <c r="G59" s="309"/>
      <c r="H59" s="309"/>
      <c r="I59" s="309"/>
      <c r="J59" s="309"/>
      <c r="K59" s="309"/>
      <c r="L59" s="309"/>
      <c r="M59" s="309"/>
      <c r="N59" s="309"/>
      <c r="O59" s="309"/>
      <c r="P59" s="309"/>
      <c r="Q59" s="309"/>
      <c r="R59" s="309"/>
    </row>
    <row r="60" spans="1:18">
      <c r="A60" s="308"/>
      <c r="B60" s="309"/>
      <c r="C60" s="309"/>
      <c r="D60" s="309"/>
      <c r="E60" s="309"/>
      <c r="F60" s="309"/>
      <c r="G60" s="309"/>
      <c r="H60" s="309"/>
      <c r="I60" s="309"/>
      <c r="J60" s="309"/>
      <c r="K60" s="309"/>
      <c r="L60" s="309"/>
      <c r="M60" s="309"/>
      <c r="N60" s="309"/>
      <c r="O60" s="309"/>
      <c r="P60" s="309"/>
      <c r="Q60" s="309"/>
      <c r="R60" s="309"/>
    </row>
    <row r="61" spans="1:18">
      <c r="A61" s="308"/>
      <c r="B61" s="309"/>
      <c r="C61" s="309"/>
      <c r="D61" s="309"/>
      <c r="E61" s="309"/>
      <c r="F61" s="309"/>
      <c r="G61" s="309"/>
      <c r="H61" s="309"/>
      <c r="I61" s="309"/>
      <c r="J61" s="309"/>
      <c r="K61" s="309"/>
      <c r="L61" s="309"/>
      <c r="M61" s="309"/>
      <c r="N61" s="309"/>
      <c r="O61" s="309"/>
      <c r="P61" s="309"/>
      <c r="Q61" s="309"/>
      <c r="R61" s="309"/>
    </row>
    <row r="62" spans="1:18">
      <c r="A62" s="308"/>
      <c r="B62" s="309"/>
      <c r="C62" s="309"/>
      <c r="D62" s="309"/>
      <c r="E62" s="309"/>
      <c r="F62" s="309"/>
      <c r="G62" s="309"/>
      <c r="H62" s="309"/>
      <c r="I62" s="309"/>
      <c r="J62" s="309"/>
      <c r="K62" s="309"/>
      <c r="L62" s="309"/>
      <c r="M62" s="309"/>
      <c r="N62" s="309"/>
      <c r="O62" s="309"/>
      <c r="P62" s="309"/>
      <c r="Q62" s="309"/>
      <c r="R62" s="309"/>
    </row>
    <row r="63" spans="1:18">
      <c r="A63" s="308"/>
      <c r="B63" s="309"/>
      <c r="C63" s="309"/>
      <c r="D63" s="309"/>
      <c r="E63" s="309"/>
      <c r="F63" s="309"/>
      <c r="G63" s="309"/>
      <c r="H63" s="309"/>
      <c r="I63" s="309"/>
      <c r="J63" s="309"/>
      <c r="K63" s="309"/>
      <c r="L63" s="309"/>
      <c r="M63" s="309"/>
      <c r="N63" s="309"/>
      <c r="O63" s="309"/>
      <c r="P63" s="309"/>
      <c r="Q63" s="309"/>
      <c r="R63" s="309"/>
    </row>
    <row r="64" spans="1:18">
      <c r="A64" s="308"/>
      <c r="B64" s="309"/>
      <c r="C64" s="309"/>
      <c r="D64" s="309"/>
      <c r="E64" s="309"/>
      <c r="F64" s="309"/>
      <c r="G64" s="309"/>
      <c r="H64" s="309"/>
      <c r="I64" s="309"/>
      <c r="J64" s="309"/>
      <c r="K64" s="309"/>
      <c r="L64" s="309"/>
      <c r="M64" s="309"/>
      <c r="N64" s="309"/>
      <c r="O64" s="309"/>
      <c r="P64" s="309"/>
      <c r="Q64" s="309"/>
      <c r="R64" s="309"/>
    </row>
    <row r="65" spans="1:18">
      <c r="A65" s="308"/>
      <c r="B65" s="309"/>
      <c r="C65" s="309"/>
      <c r="D65" s="309"/>
      <c r="E65" s="309"/>
      <c r="F65" s="309"/>
      <c r="G65" s="309"/>
      <c r="H65" s="309"/>
      <c r="I65" s="309"/>
      <c r="J65" s="309"/>
      <c r="K65" s="309"/>
      <c r="L65" s="309"/>
      <c r="M65" s="309"/>
      <c r="N65" s="309"/>
      <c r="O65" s="309"/>
      <c r="P65" s="309"/>
      <c r="Q65" s="309"/>
      <c r="R65" s="309"/>
    </row>
    <row r="66" spans="1:18">
      <c r="A66" s="308"/>
      <c r="B66" s="309"/>
      <c r="C66" s="309"/>
      <c r="D66" s="309"/>
      <c r="E66" s="309"/>
      <c r="F66" s="309"/>
      <c r="G66" s="309"/>
      <c r="H66" s="309"/>
      <c r="I66" s="309"/>
      <c r="J66" s="309"/>
      <c r="K66" s="309"/>
      <c r="L66" s="309"/>
      <c r="M66" s="309"/>
      <c r="N66" s="309"/>
      <c r="O66" s="309"/>
      <c r="P66" s="309"/>
      <c r="Q66" s="309"/>
      <c r="R66" s="309"/>
    </row>
    <row r="67" spans="1:18">
      <c r="A67" s="308"/>
      <c r="B67" s="309"/>
      <c r="C67" s="309"/>
      <c r="D67" s="309"/>
      <c r="E67" s="309"/>
      <c r="F67" s="309"/>
      <c r="G67" s="309"/>
      <c r="H67" s="309"/>
      <c r="I67" s="309"/>
      <c r="J67" s="309"/>
      <c r="K67" s="309"/>
      <c r="L67" s="309"/>
      <c r="M67" s="309"/>
      <c r="N67" s="309"/>
      <c r="O67" s="309"/>
      <c r="P67" s="309"/>
      <c r="Q67" s="309"/>
      <c r="R67" s="309"/>
    </row>
    <row r="68" spans="1:18">
      <c r="A68" s="308"/>
      <c r="B68" s="309"/>
      <c r="C68" s="309"/>
      <c r="D68" s="309"/>
      <c r="E68" s="309"/>
      <c r="F68" s="309"/>
      <c r="G68" s="309"/>
      <c r="H68" s="309"/>
      <c r="I68" s="309"/>
      <c r="J68" s="309"/>
      <c r="K68" s="309"/>
      <c r="L68" s="309"/>
      <c r="M68" s="309"/>
      <c r="N68" s="309"/>
      <c r="O68" s="309"/>
      <c r="P68" s="309"/>
      <c r="Q68" s="309"/>
      <c r="R68" s="309"/>
    </row>
    <row r="69" spans="1:18">
      <c r="A69" s="308"/>
      <c r="B69" s="309"/>
      <c r="C69" s="309"/>
      <c r="D69" s="309"/>
      <c r="E69" s="309"/>
      <c r="F69" s="309"/>
      <c r="G69" s="309"/>
      <c r="H69" s="309"/>
      <c r="I69" s="309"/>
      <c r="J69" s="309"/>
      <c r="K69" s="309"/>
    </row>
  </sheetData>
  <mergeCells count="44">
    <mergeCell ref="A4:R4"/>
    <mergeCell ref="C44:D44"/>
    <mergeCell ref="B21:D21"/>
    <mergeCell ref="L9:L10"/>
    <mergeCell ref="C32:D32"/>
    <mergeCell ref="B16:D16"/>
    <mergeCell ref="A5:R5"/>
    <mergeCell ref="A7:R7"/>
    <mergeCell ref="A9:A10"/>
    <mergeCell ref="J9:J10"/>
    <mergeCell ref="R9:R10"/>
    <mergeCell ref="M9:M10"/>
    <mergeCell ref="N9:O9"/>
    <mergeCell ref="F9:G9"/>
    <mergeCell ref="K9:K10"/>
    <mergeCell ref="H9:H10"/>
    <mergeCell ref="B50:D50"/>
    <mergeCell ref="B51:D51"/>
    <mergeCell ref="B12:D12"/>
    <mergeCell ref="B22:D22"/>
    <mergeCell ref="B30:D30"/>
    <mergeCell ref="B31:D31"/>
    <mergeCell ref="C43:D43"/>
    <mergeCell ref="B42:D42"/>
    <mergeCell ref="B41:D41"/>
    <mergeCell ref="B40:D40"/>
    <mergeCell ref="C33:D33"/>
    <mergeCell ref="B49:D49"/>
    <mergeCell ref="C48:D48"/>
    <mergeCell ref="C39:D39"/>
    <mergeCell ref="C34:D34"/>
    <mergeCell ref="C35:D35"/>
    <mergeCell ref="Q9:Q10"/>
    <mergeCell ref="C20:D20"/>
    <mergeCell ref="C23:D23"/>
    <mergeCell ref="C24:D24"/>
    <mergeCell ref="C29:D29"/>
    <mergeCell ref="E9:E10"/>
    <mergeCell ref="B11:D11"/>
    <mergeCell ref="P9:P10"/>
    <mergeCell ref="I9:I10"/>
    <mergeCell ref="C13:D13"/>
    <mergeCell ref="C25:D25"/>
    <mergeCell ref="B9:D10"/>
  </mergeCells>
  <printOptions horizontalCentered="1"/>
  <pageMargins left="0.35433070866141736" right="0.35433070866141736" top="0.39370078740157483" bottom="0.39370078740157483" header="0.31496062992125984" footer="0.31496062992125984"/>
  <pageSetup paperSize="9" scale="59" fitToHeight="2" orientation="landscape" r:id="rId1"/>
  <headerFooter alignWithMargins="0"/>
  <rowBreaks count="1" manualBreakCount="1">
    <brk id="32" max="17" man="1"/>
  </rowBreaks>
</worksheet>
</file>

<file path=xl/worksheets/sheet8.xml><?xml version="1.0" encoding="utf-8"?>
<worksheet xmlns="http://schemas.openxmlformats.org/spreadsheetml/2006/main" xmlns:r="http://schemas.openxmlformats.org/officeDocument/2006/relationships">
  <sheetPr>
    <pageSetUpPr fitToPage="1"/>
  </sheetPr>
  <dimension ref="A1:M45"/>
  <sheetViews>
    <sheetView view="pageBreakPreview" zoomScaleNormal="100" zoomScaleSheetLayoutView="100" workbookViewId="0">
      <pane ySplit="11" topLeftCell="A12" activePane="bottomLeft" state="frozen"/>
      <selection activeCell="D19" sqref="D19"/>
      <selection pane="bottomLeft"/>
    </sheetView>
  </sheetViews>
  <sheetFormatPr defaultRowHeight="12.75"/>
  <cols>
    <col min="1" max="1" width="5.42578125" style="336" customWidth="1"/>
    <col min="2" max="2" width="0.28515625" style="336" customWidth="1"/>
    <col min="3" max="3" width="2" style="336" customWidth="1"/>
    <col min="4" max="4" width="32.5703125" style="336" customWidth="1"/>
    <col min="5" max="5" width="6.7109375" style="336" bestFit="1" customWidth="1"/>
    <col min="6" max="8" width="12" style="336" customWidth="1"/>
    <col min="9" max="9" width="13.28515625" style="336" customWidth="1"/>
    <col min="10" max="11" width="12" style="336" customWidth="1"/>
    <col min="12" max="12" width="8.42578125" style="336" bestFit="1" customWidth="1"/>
    <col min="13" max="13" width="7.42578125" style="336" bestFit="1" customWidth="1"/>
    <col min="14" max="14" width="8.7109375" style="336" customWidth="1"/>
    <col min="15" max="16384" width="9.140625" style="336"/>
  </cols>
  <sheetData>
    <row r="1" spans="1:13">
      <c r="J1" s="337"/>
    </row>
    <row r="2" spans="1:13">
      <c r="J2" s="311" t="s">
        <v>465</v>
      </c>
    </row>
    <row r="3" spans="1:13">
      <c r="J3" s="308" t="s">
        <v>439</v>
      </c>
    </row>
    <row r="4" spans="1:13" ht="14.25">
      <c r="A4" s="807" t="s">
        <v>319</v>
      </c>
      <c r="B4" s="807"/>
      <c r="C4" s="807"/>
      <c r="D4" s="807"/>
      <c r="E4" s="807"/>
      <c r="F4" s="807"/>
      <c r="G4" s="807"/>
      <c r="H4" s="807"/>
      <c r="I4" s="807"/>
      <c r="J4" s="807"/>
      <c r="K4" s="807"/>
      <c r="L4" s="807"/>
      <c r="M4" s="807"/>
    </row>
    <row r="5" spans="1:13" ht="30" customHeight="1">
      <c r="A5" s="817" t="s">
        <v>464</v>
      </c>
      <c r="B5" s="817"/>
      <c r="C5" s="817"/>
      <c r="D5" s="817"/>
      <c r="E5" s="817"/>
      <c r="F5" s="817"/>
      <c r="G5" s="817"/>
      <c r="H5" s="817"/>
      <c r="I5" s="817"/>
      <c r="J5" s="817"/>
      <c r="K5" s="817"/>
      <c r="L5" s="817"/>
      <c r="M5" s="817"/>
    </row>
    <row r="6" spans="1:13">
      <c r="D6" s="826"/>
      <c r="E6" s="826"/>
      <c r="F6" s="826"/>
      <c r="G6" s="826"/>
      <c r="H6" s="826"/>
      <c r="I6" s="826"/>
      <c r="J6" s="826"/>
      <c r="K6" s="826"/>
      <c r="L6" s="826"/>
      <c r="M6" s="826"/>
    </row>
    <row r="7" spans="1:13" ht="12.75" customHeight="1">
      <c r="A7" s="759" t="s">
        <v>463</v>
      </c>
      <c r="B7" s="759"/>
      <c r="C7" s="759"/>
      <c r="D7" s="759"/>
      <c r="E7" s="759"/>
      <c r="F7" s="759"/>
      <c r="G7" s="759"/>
      <c r="H7" s="759"/>
      <c r="I7" s="759"/>
      <c r="J7" s="759"/>
      <c r="K7" s="759"/>
      <c r="L7" s="759"/>
      <c r="M7" s="759"/>
    </row>
    <row r="9" spans="1:13" ht="27" customHeight="1">
      <c r="A9" s="818" t="s">
        <v>46</v>
      </c>
      <c r="B9" s="820" t="s">
        <v>47</v>
      </c>
      <c r="C9" s="821"/>
      <c r="D9" s="822"/>
      <c r="E9" s="818" t="s">
        <v>54</v>
      </c>
      <c r="F9" s="818" t="s">
        <v>56</v>
      </c>
      <c r="G9" s="818" t="s">
        <v>58</v>
      </c>
      <c r="H9" s="818"/>
      <c r="I9" s="818"/>
      <c r="J9" s="818" t="s">
        <v>462</v>
      </c>
      <c r="K9" s="818"/>
      <c r="L9" s="827" t="s">
        <v>62</v>
      </c>
      <c r="M9" s="818" t="s">
        <v>244</v>
      </c>
    </row>
    <row r="10" spans="1:13" ht="101.25" customHeight="1">
      <c r="A10" s="819"/>
      <c r="B10" s="823"/>
      <c r="C10" s="824"/>
      <c r="D10" s="825"/>
      <c r="E10" s="818"/>
      <c r="F10" s="818"/>
      <c r="G10" s="443" t="s">
        <v>461</v>
      </c>
      <c r="H10" s="443" t="s">
        <v>460</v>
      </c>
      <c r="I10" s="443" t="s">
        <v>459</v>
      </c>
      <c r="J10" s="443" t="s">
        <v>458</v>
      </c>
      <c r="K10" s="443" t="s">
        <v>457</v>
      </c>
      <c r="L10" s="828"/>
      <c r="M10" s="818"/>
    </row>
    <row r="11" spans="1:13">
      <c r="A11" s="422">
        <v>1</v>
      </c>
      <c r="B11" s="442"/>
      <c r="C11" s="433"/>
      <c r="D11" s="441">
        <v>2</v>
      </c>
      <c r="E11" s="439">
        <v>3</v>
      </c>
      <c r="F11" s="440">
        <v>4</v>
      </c>
      <c r="G11" s="440">
        <v>5</v>
      </c>
      <c r="H11" s="439">
        <v>6</v>
      </c>
      <c r="I11" s="439">
        <v>7</v>
      </c>
      <c r="J11" s="439">
        <v>8</v>
      </c>
      <c r="K11" s="439">
        <v>9</v>
      </c>
      <c r="L11" s="439">
        <v>10</v>
      </c>
      <c r="M11" s="414">
        <v>11</v>
      </c>
    </row>
    <row r="12" spans="1:13" ht="24.95" customHeight="1">
      <c r="A12" s="403" t="s">
        <v>245</v>
      </c>
      <c r="B12" s="808" t="s">
        <v>456</v>
      </c>
      <c r="C12" s="809"/>
      <c r="D12" s="810"/>
      <c r="E12" s="402"/>
      <c r="F12" s="418">
        <v>1265.06</v>
      </c>
      <c r="G12" s="418">
        <v>2803.52</v>
      </c>
      <c r="H12" s="402"/>
      <c r="I12" s="402"/>
      <c r="J12" s="402"/>
      <c r="K12" s="402"/>
      <c r="L12" s="402"/>
      <c r="M12" s="386">
        <f t="shared" ref="M12:M42" si="0">SUM(F12:L12)</f>
        <v>4068.58</v>
      </c>
    </row>
    <row r="13" spans="1:13">
      <c r="A13" s="408" t="s">
        <v>246</v>
      </c>
      <c r="B13" s="407"/>
      <c r="C13" s="438" t="s">
        <v>455</v>
      </c>
      <c r="D13" s="405"/>
      <c r="E13" s="402"/>
      <c r="F13" s="415">
        <f>SUM(F14:F15)</f>
        <v>0</v>
      </c>
      <c r="G13" s="415">
        <f>SUM(G14:G15)</f>
        <v>0</v>
      </c>
      <c r="H13" s="402"/>
      <c r="I13" s="402"/>
      <c r="J13" s="402"/>
      <c r="K13" s="428"/>
      <c r="L13" s="428"/>
      <c r="M13" s="386">
        <f t="shared" si="0"/>
        <v>0</v>
      </c>
    </row>
    <row r="14" spans="1:13">
      <c r="A14" s="412" t="s">
        <v>250</v>
      </c>
      <c r="B14" s="411"/>
      <c r="C14" s="433"/>
      <c r="D14" s="419" t="s">
        <v>422</v>
      </c>
      <c r="E14" s="402"/>
      <c r="F14" s="436"/>
      <c r="G14" s="436"/>
      <c r="H14" s="402"/>
      <c r="I14" s="402"/>
      <c r="J14" s="402"/>
      <c r="K14" s="428"/>
      <c r="L14" s="428"/>
      <c r="M14" s="386">
        <f t="shared" si="0"/>
        <v>0</v>
      </c>
    </row>
    <row r="15" spans="1:13" ht="25.5">
      <c r="A15" s="437" t="s">
        <v>251</v>
      </c>
      <c r="B15" s="433"/>
      <c r="C15" s="433"/>
      <c r="D15" s="419" t="s">
        <v>421</v>
      </c>
      <c r="E15" s="402"/>
      <c r="F15" s="436"/>
      <c r="G15" s="436"/>
      <c r="H15" s="402"/>
      <c r="I15" s="402"/>
      <c r="J15" s="402"/>
      <c r="K15" s="428"/>
      <c r="L15" s="428"/>
      <c r="M15" s="386">
        <f t="shared" si="0"/>
        <v>0</v>
      </c>
    </row>
    <row r="16" spans="1:13" ht="28.5" customHeight="1">
      <c r="A16" s="435" t="s">
        <v>247</v>
      </c>
      <c r="B16" s="434"/>
      <c r="C16" s="812" t="s">
        <v>454</v>
      </c>
      <c r="D16" s="813"/>
      <c r="E16" s="402"/>
      <c r="F16" s="415">
        <f>SUM(F17:F19)</f>
        <v>0</v>
      </c>
      <c r="G16" s="415">
        <f>SUM(G17:G19)</f>
        <v>0</v>
      </c>
      <c r="H16" s="402"/>
      <c r="I16" s="402"/>
      <c r="J16" s="402"/>
      <c r="K16" s="402"/>
      <c r="L16" s="402"/>
      <c r="M16" s="386">
        <f t="shared" si="0"/>
        <v>0</v>
      </c>
    </row>
    <row r="17" spans="1:13">
      <c r="A17" s="412" t="s">
        <v>252</v>
      </c>
      <c r="B17" s="421"/>
      <c r="C17" s="433"/>
      <c r="D17" s="419" t="s">
        <v>402</v>
      </c>
      <c r="E17" s="402"/>
      <c r="F17" s="404"/>
      <c r="G17" s="402"/>
      <c r="H17" s="402"/>
      <c r="I17" s="402"/>
      <c r="J17" s="402"/>
      <c r="K17" s="402"/>
      <c r="L17" s="402"/>
      <c r="M17" s="386">
        <f t="shared" si="0"/>
        <v>0</v>
      </c>
    </row>
    <row r="18" spans="1:13">
      <c r="A18" s="412" t="s">
        <v>253</v>
      </c>
      <c r="B18" s="421"/>
      <c r="C18" s="433"/>
      <c r="D18" s="419" t="s">
        <v>400</v>
      </c>
      <c r="E18" s="402"/>
      <c r="F18" s="404"/>
      <c r="G18" s="402"/>
      <c r="H18" s="402"/>
      <c r="I18" s="402"/>
      <c r="J18" s="402"/>
      <c r="K18" s="402"/>
      <c r="L18" s="402"/>
      <c r="M18" s="386">
        <f t="shared" si="0"/>
        <v>0</v>
      </c>
    </row>
    <row r="19" spans="1:13">
      <c r="A19" s="412" t="s">
        <v>354</v>
      </c>
      <c r="B19" s="421"/>
      <c r="C19" s="433"/>
      <c r="D19" s="419" t="s">
        <v>398</v>
      </c>
      <c r="E19" s="402"/>
      <c r="F19" s="404"/>
      <c r="G19" s="402"/>
      <c r="H19" s="402"/>
      <c r="I19" s="402"/>
      <c r="J19" s="402"/>
      <c r="K19" s="402"/>
      <c r="L19" s="402"/>
      <c r="M19" s="386">
        <f t="shared" si="0"/>
        <v>0</v>
      </c>
    </row>
    <row r="20" spans="1:13">
      <c r="A20" s="408" t="s">
        <v>248</v>
      </c>
      <c r="B20" s="432"/>
      <c r="C20" s="431" t="s">
        <v>352</v>
      </c>
      <c r="D20" s="430"/>
      <c r="E20" s="402"/>
      <c r="F20" s="404"/>
      <c r="G20" s="402"/>
      <c r="H20" s="402"/>
      <c r="I20" s="402"/>
      <c r="J20" s="429"/>
      <c r="K20" s="428"/>
      <c r="L20" s="428"/>
      <c r="M20" s="386">
        <f t="shared" si="0"/>
        <v>0</v>
      </c>
    </row>
    <row r="21" spans="1:13" ht="37.5" customHeight="1">
      <c r="A21" s="403" t="s">
        <v>249</v>
      </c>
      <c r="B21" s="814" t="s">
        <v>453</v>
      </c>
      <c r="C21" s="815"/>
      <c r="D21" s="816"/>
      <c r="E21" s="402"/>
      <c r="F21" s="427">
        <f>SUM(F12+F13-F16+F20)</f>
        <v>1265.06</v>
      </c>
      <c r="G21" s="427">
        <f>SUM(G12+G13-G16+G20)</f>
        <v>2803.52</v>
      </c>
      <c r="H21" s="402"/>
      <c r="I21" s="402"/>
      <c r="J21" s="402"/>
      <c r="K21" s="402"/>
      <c r="L21" s="402"/>
      <c r="M21" s="386">
        <f t="shared" si="0"/>
        <v>4068.58</v>
      </c>
    </row>
    <row r="22" spans="1:13" ht="24.95" customHeight="1">
      <c r="A22" s="403" t="s">
        <v>350</v>
      </c>
      <c r="B22" s="808" t="s">
        <v>452</v>
      </c>
      <c r="C22" s="809"/>
      <c r="D22" s="810"/>
      <c r="E22" s="414" t="s">
        <v>376</v>
      </c>
      <c r="F22" s="404">
        <v>1265.06</v>
      </c>
      <c r="G22" s="418">
        <v>2803.52</v>
      </c>
      <c r="H22" s="414" t="s">
        <v>376</v>
      </c>
      <c r="I22" s="414"/>
      <c r="J22" s="414" t="s">
        <v>376</v>
      </c>
      <c r="K22" s="414" t="s">
        <v>376</v>
      </c>
      <c r="L22" s="414"/>
      <c r="M22" s="386">
        <f t="shared" si="0"/>
        <v>4068.58</v>
      </c>
    </row>
    <row r="23" spans="1:13" ht="30" customHeight="1">
      <c r="A23" s="408" t="s">
        <v>348</v>
      </c>
      <c r="B23" s="413"/>
      <c r="C23" s="801" t="s">
        <v>451</v>
      </c>
      <c r="D23" s="802"/>
      <c r="E23" s="414" t="s">
        <v>376</v>
      </c>
      <c r="F23" s="404"/>
      <c r="G23" s="402"/>
      <c r="H23" s="414" t="s">
        <v>376</v>
      </c>
      <c r="I23" s="414"/>
      <c r="J23" s="414" t="s">
        <v>376</v>
      </c>
      <c r="K23" s="414" t="s">
        <v>376</v>
      </c>
      <c r="L23" s="414"/>
      <c r="M23" s="386">
        <f t="shared" si="0"/>
        <v>0</v>
      </c>
    </row>
    <row r="24" spans="1:13" ht="26.25" customHeight="1">
      <c r="A24" s="408" t="s">
        <v>346</v>
      </c>
      <c r="B24" s="407"/>
      <c r="C24" s="805" t="s">
        <v>450</v>
      </c>
      <c r="D24" s="811"/>
      <c r="E24" s="414" t="s">
        <v>376</v>
      </c>
      <c r="F24" s="404">
        <v>0</v>
      </c>
      <c r="G24" s="404">
        <v>0</v>
      </c>
      <c r="H24" s="414" t="s">
        <v>376</v>
      </c>
      <c r="I24" s="426"/>
      <c r="J24" s="414" t="s">
        <v>376</v>
      </c>
      <c r="K24" s="414" t="s">
        <v>376</v>
      </c>
      <c r="L24" s="414"/>
      <c r="M24" s="386">
        <f t="shared" si="0"/>
        <v>0</v>
      </c>
    </row>
    <row r="25" spans="1:13" ht="24.95" customHeight="1">
      <c r="A25" s="408" t="s">
        <v>344</v>
      </c>
      <c r="B25" s="407"/>
      <c r="C25" s="805" t="s">
        <v>449</v>
      </c>
      <c r="D25" s="806"/>
      <c r="E25" s="414" t="s">
        <v>376</v>
      </c>
      <c r="F25" s="427">
        <f>SUM(F26:F28)</f>
        <v>0</v>
      </c>
      <c r="G25" s="427">
        <f>SUM(G26:G28)</f>
        <v>0</v>
      </c>
      <c r="H25" s="414" t="s">
        <v>376</v>
      </c>
      <c r="I25" s="426"/>
      <c r="J25" s="414" t="s">
        <v>376</v>
      </c>
      <c r="K25" s="414" t="s">
        <v>376</v>
      </c>
      <c r="L25" s="414"/>
      <c r="M25" s="386">
        <f t="shared" si="0"/>
        <v>0</v>
      </c>
    </row>
    <row r="26" spans="1:13">
      <c r="A26" s="412" t="s">
        <v>414</v>
      </c>
      <c r="B26" s="411"/>
      <c r="C26" s="410"/>
      <c r="D26" s="409" t="s">
        <v>402</v>
      </c>
      <c r="E26" s="423" t="s">
        <v>376</v>
      </c>
      <c r="F26" s="418"/>
      <c r="G26" s="425"/>
      <c r="H26" s="423" t="s">
        <v>376</v>
      </c>
      <c r="I26" s="424"/>
      <c r="J26" s="423" t="s">
        <v>376</v>
      </c>
      <c r="K26" s="423" t="s">
        <v>376</v>
      </c>
      <c r="L26" s="423"/>
      <c r="M26" s="386">
        <f t="shared" si="0"/>
        <v>0</v>
      </c>
    </row>
    <row r="27" spans="1:13">
      <c r="A27" s="412" t="s">
        <v>413</v>
      </c>
      <c r="B27" s="411"/>
      <c r="C27" s="410"/>
      <c r="D27" s="409" t="s">
        <v>400</v>
      </c>
      <c r="E27" s="423" t="s">
        <v>376</v>
      </c>
      <c r="F27" s="418"/>
      <c r="G27" s="425"/>
      <c r="H27" s="423" t="s">
        <v>376</v>
      </c>
      <c r="I27" s="424"/>
      <c r="J27" s="423" t="s">
        <v>376</v>
      </c>
      <c r="K27" s="423" t="s">
        <v>376</v>
      </c>
      <c r="L27" s="423"/>
      <c r="M27" s="386">
        <f t="shared" si="0"/>
        <v>0</v>
      </c>
    </row>
    <row r="28" spans="1:13">
      <c r="A28" s="412" t="s">
        <v>412</v>
      </c>
      <c r="B28" s="411"/>
      <c r="C28" s="410"/>
      <c r="D28" s="409" t="s">
        <v>398</v>
      </c>
      <c r="E28" s="423" t="s">
        <v>376</v>
      </c>
      <c r="F28" s="418"/>
      <c r="G28" s="425"/>
      <c r="H28" s="423" t="s">
        <v>376</v>
      </c>
      <c r="I28" s="424"/>
      <c r="J28" s="423" t="s">
        <v>376</v>
      </c>
      <c r="K28" s="423" t="s">
        <v>376</v>
      </c>
      <c r="L28" s="423"/>
      <c r="M28" s="386">
        <f t="shared" si="0"/>
        <v>0</v>
      </c>
    </row>
    <row r="29" spans="1:13">
      <c r="A29" s="422" t="s">
        <v>342</v>
      </c>
      <c r="B29" s="421"/>
      <c r="C29" s="420" t="s">
        <v>352</v>
      </c>
      <c r="D29" s="419"/>
      <c r="E29" s="414" t="s">
        <v>376</v>
      </c>
      <c r="F29" s="418"/>
      <c r="G29" s="417"/>
      <c r="H29" s="414" t="s">
        <v>376</v>
      </c>
      <c r="I29" s="416"/>
      <c r="J29" s="414" t="s">
        <v>376</v>
      </c>
      <c r="K29" s="414" t="s">
        <v>376</v>
      </c>
      <c r="L29" s="414"/>
      <c r="M29" s="386">
        <f t="shared" si="0"/>
        <v>0</v>
      </c>
    </row>
    <row r="30" spans="1:13" ht="24.95" customHeight="1">
      <c r="A30" s="403" t="s">
        <v>332</v>
      </c>
      <c r="B30" s="795" t="s">
        <v>448</v>
      </c>
      <c r="C30" s="796"/>
      <c r="D30" s="797"/>
      <c r="E30" s="414" t="s">
        <v>376</v>
      </c>
      <c r="F30" s="415">
        <f>SUM(F22+F23+F24-F25+F29)</f>
        <v>1265.06</v>
      </c>
      <c r="G30" s="415">
        <f>SUM(G22+G23+G24-G25+G29)</f>
        <v>2803.52</v>
      </c>
      <c r="H30" s="414" t="s">
        <v>376</v>
      </c>
      <c r="I30" s="414"/>
      <c r="J30" s="414" t="s">
        <v>376</v>
      </c>
      <c r="K30" s="414" t="s">
        <v>376</v>
      </c>
      <c r="L30" s="414"/>
      <c r="M30" s="386">
        <f t="shared" si="0"/>
        <v>4068.58</v>
      </c>
    </row>
    <row r="31" spans="1:13" ht="24.95" customHeight="1">
      <c r="A31" s="408" t="s">
        <v>330</v>
      </c>
      <c r="B31" s="808" t="s">
        <v>410</v>
      </c>
      <c r="C31" s="809"/>
      <c r="D31" s="810"/>
      <c r="E31" s="402"/>
      <c r="F31" s="404"/>
      <c r="G31" s="402"/>
      <c r="H31" s="402"/>
      <c r="I31" s="402"/>
      <c r="J31" s="402"/>
      <c r="K31" s="402"/>
      <c r="L31" s="402"/>
      <c r="M31" s="386">
        <f t="shared" si="0"/>
        <v>0</v>
      </c>
    </row>
    <row r="32" spans="1:13" ht="24.95" customHeight="1">
      <c r="A32" s="408" t="s">
        <v>328</v>
      </c>
      <c r="B32" s="413"/>
      <c r="C32" s="801" t="s">
        <v>409</v>
      </c>
      <c r="D32" s="802"/>
      <c r="E32" s="402"/>
      <c r="F32" s="404"/>
      <c r="G32" s="402"/>
      <c r="H32" s="402"/>
      <c r="I32" s="402"/>
      <c r="J32" s="402"/>
      <c r="K32" s="402"/>
      <c r="L32" s="402"/>
      <c r="M32" s="386">
        <f t="shared" si="0"/>
        <v>0</v>
      </c>
    </row>
    <row r="33" spans="1:13" ht="33" customHeight="1">
      <c r="A33" s="408" t="s">
        <v>326</v>
      </c>
      <c r="B33" s="407"/>
      <c r="C33" s="803" t="s">
        <v>447</v>
      </c>
      <c r="D33" s="804"/>
      <c r="E33" s="402"/>
      <c r="F33" s="404"/>
      <c r="G33" s="402"/>
      <c r="H33" s="402"/>
      <c r="I33" s="402"/>
      <c r="J33" s="402"/>
      <c r="K33" s="402"/>
      <c r="L33" s="402"/>
      <c r="M33" s="386">
        <f t="shared" si="0"/>
        <v>0</v>
      </c>
    </row>
    <row r="34" spans="1:13" ht="29.25" customHeight="1">
      <c r="A34" s="408" t="s">
        <v>407</v>
      </c>
      <c r="B34" s="407"/>
      <c r="C34" s="805" t="s">
        <v>406</v>
      </c>
      <c r="D34" s="806"/>
      <c r="E34" s="402"/>
      <c r="F34" s="404"/>
      <c r="G34" s="402"/>
      <c r="H34" s="402"/>
      <c r="I34" s="402"/>
      <c r="J34" s="402"/>
      <c r="K34" s="402"/>
      <c r="L34" s="402"/>
      <c r="M34" s="386">
        <f t="shared" si="0"/>
        <v>0</v>
      </c>
    </row>
    <row r="35" spans="1:13" ht="24.95" customHeight="1">
      <c r="A35" s="403" t="s">
        <v>405</v>
      </c>
      <c r="B35" s="407"/>
      <c r="C35" s="805" t="s">
        <v>446</v>
      </c>
      <c r="D35" s="806"/>
      <c r="E35" s="402"/>
      <c r="F35" s="404"/>
      <c r="G35" s="402"/>
      <c r="H35" s="402"/>
      <c r="I35" s="402"/>
      <c r="J35" s="402"/>
      <c r="K35" s="402"/>
      <c r="L35" s="402"/>
      <c r="M35" s="386">
        <f t="shared" si="0"/>
        <v>0</v>
      </c>
    </row>
    <row r="36" spans="1:13">
      <c r="A36" s="412" t="s">
        <v>403</v>
      </c>
      <c r="B36" s="411"/>
      <c r="C36" s="410"/>
      <c r="D36" s="409" t="s">
        <v>402</v>
      </c>
      <c r="E36" s="402"/>
      <c r="F36" s="404"/>
      <c r="G36" s="402"/>
      <c r="H36" s="402"/>
      <c r="I36" s="402"/>
      <c r="J36" s="402"/>
      <c r="K36" s="402"/>
      <c r="L36" s="402"/>
      <c r="M36" s="386">
        <f t="shared" si="0"/>
        <v>0</v>
      </c>
    </row>
    <row r="37" spans="1:13">
      <c r="A37" s="412" t="s">
        <v>401</v>
      </c>
      <c r="B37" s="411"/>
      <c r="C37" s="410"/>
      <c r="D37" s="409" t="s">
        <v>400</v>
      </c>
      <c r="E37" s="402"/>
      <c r="F37" s="404"/>
      <c r="G37" s="402"/>
      <c r="H37" s="402"/>
      <c r="I37" s="402"/>
      <c r="J37" s="402"/>
      <c r="K37" s="402"/>
      <c r="L37" s="402"/>
      <c r="M37" s="386">
        <f t="shared" si="0"/>
        <v>0</v>
      </c>
    </row>
    <row r="38" spans="1:13">
      <c r="A38" s="412" t="s">
        <v>399</v>
      </c>
      <c r="B38" s="411"/>
      <c r="C38" s="410"/>
      <c r="D38" s="409" t="s">
        <v>398</v>
      </c>
      <c r="E38" s="402"/>
      <c r="F38" s="404"/>
      <c r="G38" s="402"/>
      <c r="H38" s="402"/>
      <c r="I38" s="402"/>
      <c r="J38" s="402"/>
      <c r="K38" s="402"/>
      <c r="L38" s="402"/>
      <c r="M38" s="386">
        <f t="shared" si="0"/>
        <v>0</v>
      </c>
    </row>
    <row r="39" spans="1:13">
      <c r="A39" s="408" t="s">
        <v>397</v>
      </c>
      <c r="B39" s="407"/>
      <c r="C39" s="406" t="s">
        <v>352</v>
      </c>
      <c r="D39" s="405"/>
      <c r="E39" s="402"/>
      <c r="F39" s="404"/>
      <c r="G39" s="402"/>
      <c r="H39" s="402"/>
      <c r="I39" s="402"/>
      <c r="J39" s="402"/>
      <c r="K39" s="402"/>
      <c r="L39" s="402"/>
      <c r="M39" s="386">
        <f t="shared" si="0"/>
        <v>0</v>
      </c>
    </row>
    <row r="40" spans="1:13" ht="26.25" customHeight="1">
      <c r="A40" s="403" t="s">
        <v>396</v>
      </c>
      <c r="B40" s="795" t="s">
        <v>445</v>
      </c>
      <c r="C40" s="796"/>
      <c r="D40" s="797"/>
      <c r="E40" s="402"/>
      <c r="F40" s="404"/>
      <c r="G40" s="402"/>
      <c r="H40" s="402"/>
      <c r="I40" s="402"/>
      <c r="J40" s="402"/>
      <c r="K40" s="402"/>
      <c r="L40" s="402"/>
      <c r="M40" s="386">
        <f t="shared" si="0"/>
        <v>0</v>
      </c>
    </row>
    <row r="41" spans="1:13" ht="24.95" customHeight="1">
      <c r="A41" s="403" t="s">
        <v>394</v>
      </c>
      <c r="B41" s="798" t="s">
        <v>444</v>
      </c>
      <c r="C41" s="799"/>
      <c r="D41" s="800"/>
      <c r="E41" s="402"/>
      <c r="F41" s="342">
        <f>F21-F30-F40</f>
        <v>0</v>
      </c>
      <c r="G41" s="342">
        <f>G21-G30-G40</f>
        <v>0</v>
      </c>
      <c r="H41" s="401"/>
      <c r="I41" s="401"/>
      <c r="J41" s="401"/>
      <c r="K41" s="401"/>
      <c r="L41" s="401"/>
      <c r="M41" s="386">
        <f t="shared" si="0"/>
        <v>0</v>
      </c>
    </row>
    <row r="42" spans="1:13" ht="24.95" customHeight="1">
      <c r="A42" s="403" t="s">
        <v>392</v>
      </c>
      <c r="B42" s="795" t="s">
        <v>443</v>
      </c>
      <c r="C42" s="796"/>
      <c r="D42" s="797"/>
      <c r="E42" s="402"/>
      <c r="F42" s="342">
        <f>F12-F22-F31</f>
        <v>0</v>
      </c>
      <c r="G42" s="342">
        <f>G12-G22-G31</f>
        <v>0</v>
      </c>
      <c r="H42" s="401"/>
      <c r="I42" s="401"/>
      <c r="J42" s="401"/>
      <c r="K42" s="401"/>
      <c r="L42" s="401"/>
      <c r="M42" s="386">
        <f t="shared" si="0"/>
        <v>0</v>
      </c>
    </row>
    <row r="43" spans="1:13">
      <c r="A43" s="400" t="s">
        <v>442</v>
      </c>
      <c r="B43" s="400"/>
      <c r="C43" s="400"/>
      <c r="D43" s="400"/>
      <c r="E43" s="400"/>
      <c r="F43" s="400"/>
    </row>
    <row r="44" spans="1:13">
      <c r="A44" s="399" t="s">
        <v>441</v>
      </c>
      <c r="H44" s="336" t="s">
        <v>266</v>
      </c>
      <c r="K44" s="336" t="s">
        <v>261</v>
      </c>
    </row>
    <row r="45" spans="1:13">
      <c r="A45" s="399"/>
    </row>
  </sheetData>
  <mergeCells count="28">
    <mergeCell ref="C23:D23"/>
    <mergeCell ref="B12:D12"/>
    <mergeCell ref="D6:M6"/>
    <mergeCell ref="J9:K9"/>
    <mergeCell ref="M9:M10"/>
    <mergeCell ref="L9:L10"/>
    <mergeCell ref="A4:M4"/>
    <mergeCell ref="B31:D31"/>
    <mergeCell ref="B40:D40"/>
    <mergeCell ref="A7:M7"/>
    <mergeCell ref="C25:D25"/>
    <mergeCell ref="B30:D30"/>
    <mergeCell ref="C24:D24"/>
    <mergeCell ref="C16:D16"/>
    <mergeCell ref="B21:D21"/>
    <mergeCell ref="A5:M5"/>
    <mergeCell ref="A9:A10"/>
    <mergeCell ref="E9:E10"/>
    <mergeCell ref="F9:F10"/>
    <mergeCell ref="G9:I9"/>
    <mergeCell ref="B9:D10"/>
    <mergeCell ref="B22:D22"/>
    <mergeCell ref="B42:D42"/>
    <mergeCell ref="B41:D41"/>
    <mergeCell ref="C32:D32"/>
    <mergeCell ref="C33:D33"/>
    <mergeCell ref="C34:D34"/>
    <mergeCell ref="C35:D35"/>
  </mergeCells>
  <pageMargins left="0.55118110236220474" right="0.55118110236220474" top="0.59055118110236227" bottom="0.59055118110236227" header="0.31496062992125984" footer="0.31496062992125984"/>
  <pageSetup paperSize="9" scale="86" fitToHeight="2" orientation="landscape" r:id="rId1"/>
  <headerFooter alignWithMargins="0"/>
  <rowBreaks count="1" manualBreakCount="1">
    <brk id="24" max="12" man="1"/>
  </rowBreaks>
</worksheet>
</file>

<file path=xl/worksheets/sheet9.xml><?xml version="1.0" encoding="utf-8"?>
<worksheet xmlns="http://schemas.openxmlformats.org/spreadsheetml/2006/main" xmlns:r="http://schemas.openxmlformats.org/officeDocument/2006/relationships">
  <dimension ref="A1:BH45"/>
  <sheetViews>
    <sheetView zoomScale="70" workbookViewId="0"/>
  </sheetViews>
  <sheetFormatPr defaultRowHeight="15"/>
  <cols>
    <col min="1" max="1" width="3.85546875" style="1" customWidth="1"/>
    <col min="2" max="2" width="28.5703125" style="2" customWidth="1"/>
    <col min="3" max="4" width="14.42578125" style="2" customWidth="1"/>
    <col min="5" max="5" width="14.85546875" style="2" customWidth="1"/>
    <col min="6" max="6" width="14.42578125" style="2" customWidth="1"/>
    <col min="7" max="7" width="13.85546875" style="2" customWidth="1"/>
    <col min="8" max="12" width="14.42578125" style="2" customWidth="1"/>
    <col min="13" max="13" width="13.5703125" style="2" customWidth="1"/>
    <col min="14" max="14" width="4.28515625" style="2" customWidth="1"/>
    <col min="15" max="27" width="9.140625" style="198"/>
    <col min="28" max="28" width="4" style="198" customWidth="1"/>
    <col min="29" max="29" width="3.85546875" style="221" customWidth="1"/>
    <col min="30" max="60" width="9.140625" style="198"/>
    <col min="61" max="16384" width="9.140625" style="2"/>
  </cols>
  <sheetData>
    <row r="1" spans="1:60">
      <c r="I1" s="2" t="s">
        <v>4</v>
      </c>
    </row>
    <row r="2" spans="1:60" ht="15.75">
      <c r="C2" s="831" t="s">
        <v>263</v>
      </c>
      <c r="D2" s="831"/>
      <c r="E2" s="831"/>
      <c r="F2" s="831"/>
      <c r="G2" s="831"/>
      <c r="H2" s="831"/>
      <c r="I2" s="831"/>
      <c r="J2" s="831"/>
      <c r="K2" s="831"/>
      <c r="L2" s="2" t="s">
        <v>5</v>
      </c>
      <c r="Q2" s="831"/>
      <c r="R2" s="831"/>
      <c r="S2" s="831"/>
      <c r="T2" s="831"/>
      <c r="U2" s="831"/>
      <c r="V2" s="831"/>
      <c r="W2" s="831"/>
      <c r="X2" s="831"/>
      <c r="Y2" s="831"/>
      <c r="AE2" s="831"/>
      <c r="AF2" s="831"/>
      <c r="AG2" s="831"/>
      <c r="AH2" s="831"/>
      <c r="AI2" s="831"/>
      <c r="AJ2" s="831"/>
      <c r="AK2" s="831"/>
      <c r="AL2" s="831"/>
      <c r="AM2" s="831"/>
    </row>
    <row r="3" spans="1:60">
      <c r="C3" s="832" t="s">
        <v>171</v>
      </c>
      <c r="D3" s="832"/>
      <c r="E3" s="832"/>
      <c r="F3" s="832"/>
      <c r="G3" s="832"/>
      <c r="H3" s="832"/>
      <c r="I3" s="832"/>
      <c r="J3" s="832"/>
      <c r="K3" s="832"/>
      <c r="Q3" s="833"/>
      <c r="R3" s="833"/>
      <c r="S3" s="833"/>
      <c r="T3" s="833"/>
      <c r="U3" s="833"/>
      <c r="V3" s="833"/>
      <c r="W3" s="833"/>
      <c r="X3" s="833"/>
      <c r="Y3" s="833"/>
      <c r="AE3" s="833"/>
      <c r="AF3" s="833"/>
      <c r="AG3" s="833"/>
      <c r="AH3" s="833"/>
      <c r="AI3" s="833"/>
      <c r="AJ3" s="833"/>
      <c r="AK3" s="833"/>
      <c r="AL3" s="833"/>
      <c r="AM3" s="833"/>
    </row>
    <row r="4" spans="1:60">
      <c r="A4" s="829" t="s">
        <v>6</v>
      </c>
      <c r="B4" s="829"/>
      <c r="C4" s="829"/>
      <c r="D4" s="829"/>
      <c r="E4" s="829"/>
      <c r="F4" s="829"/>
      <c r="G4" s="829"/>
      <c r="H4" s="829"/>
      <c r="I4" s="829"/>
      <c r="J4" s="829"/>
      <c r="K4" s="829"/>
      <c r="L4" s="829"/>
      <c r="M4" s="829"/>
      <c r="O4" s="830"/>
      <c r="P4" s="830"/>
      <c r="Q4" s="830"/>
      <c r="R4" s="830"/>
      <c r="S4" s="830"/>
      <c r="T4" s="830"/>
      <c r="U4" s="830"/>
      <c r="V4" s="830"/>
      <c r="W4" s="830"/>
      <c r="X4" s="830"/>
      <c r="Y4" s="830"/>
      <c r="Z4" s="830"/>
      <c r="AA4" s="830"/>
      <c r="AC4" s="830"/>
      <c r="AD4" s="830"/>
      <c r="AE4" s="830"/>
      <c r="AF4" s="830"/>
      <c r="AG4" s="830"/>
      <c r="AH4" s="830"/>
      <c r="AI4" s="830"/>
      <c r="AJ4" s="830"/>
      <c r="AK4" s="830"/>
      <c r="AL4" s="830"/>
      <c r="AM4" s="830"/>
      <c r="AN4" s="830"/>
      <c r="AO4" s="830"/>
    </row>
    <row r="5" spans="1:60">
      <c r="A5" s="829" t="s">
        <v>7</v>
      </c>
      <c r="B5" s="829"/>
      <c r="C5" s="829"/>
      <c r="D5" s="829"/>
      <c r="E5" s="829"/>
      <c r="F5" s="829"/>
      <c r="G5" s="829"/>
      <c r="H5" s="829"/>
      <c r="I5" s="829"/>
      <c r="J5" s="829"/>
      <c r="K5" s="829"/>
      <c r="L5" s="829"/>
      <c r="M5" s="829"/>
      <c r="O5" s="830"/>
      <c r="P5" s="830"/>
      <c r="Q5" s="830"/>
      <c r="R5" s="830"/>
      <c r="S5" s="830"/>
      <c r="T5" s="830"/>
      <c r="U5" s="830"/>
      <c r="V5" s="830"/>
      <c r="W5" s="830"/>
      <c r="X5" s="830"/>
      <c r="Y5" s="830"/>
      <c r="Z5" s="830"/>
      <c r="AA5" s="830"/>
      <c r="AC5" s="830"/>
      <c r="AD5" s="830"/>
      <c r="AE5" s="830"/>
      <c r="AF5" s="830"/>
      <c r="AG5" s="830"/>
      <c r="AH5" s="830"/>
      <c r="AI5" s="830"/>
      <c r="AJ5" s="830"/>
      <c r="AK5" s="830"/>
      <c r="AL5" s="830"/>
      <c r="AM5" s="830"/>
      <c r="AN5" s="830"/>
      <c r="AO5" s="830"/>
    </row>
    <row r="7" spans="1:60">
      <c r="A7" s="835" t="s">
        <v>287</v>
      </c>
      <c r="B7" s="835"/>
      <c r="C7" s="835"/>
      <c r="D7" s="835"/>
      <c r="E7" s="835"/>
      <c r="F7" s="835"/>
      <c r="G7" s="835"/>
      <c r="H7" s="835"/>
      <c r="I7" s="835"/>
      <c r="J7" s="835"/>
      <c r="K7" s="835"/>
      <c r="L7" s="835"/>
      <c r="M7" s="835"/>
      <c r="O7" s="836"/>
      <c r="P7" s="836"/>
      <c r="Q7" s="836"/>
      <c r="R7" s="836"/>
      <c r="S7" s="836"/>
      <c r="T7" s="836"/>
      <c r="U7" s="836"/>
      <c r="V7" s="836"/>
      <c r="W7" s="836"/>
      <c r="X7" s="836"/>
      <c r="Y7" s="836"/>
      <c r="Z7" s="836"/>
      <c r="AA7" s="836"/>
      <c r="AC7" s="836"/>
      <c r="AD7" s="836"/>
      <c r="AE7" s="836"/>
      <c r="AF7" s="836"/>
      <c r="AG7" s="836"/>
      <c r="AH7" s="836"/>
      <c r="AI7" s="836"/>
      <c r="AJ7" s="836"/>
      <c r="AK7" s="836"/>
      <c r="AL7" s="836"/>
      <c r="AM7" s="836"/>
      <c r="AN7" s="836"/>
      <c r="AO7" s="836"/>
    </row>
    <row r="8" spans="1:60">
      <c r="J8" s="196"/>
    </row>
    <row r="9" spans="1:60" ht="15" customHeight="1">
      <c r="A9" s="837" t="s">
        <v>46</v>
      </c>
      <c r="B9" s="837" t="s">
        <v>8</v>
      </c>
      <c r="C9" s="838" t="s">
        <v>281</v>
      </c>
      <c r="D9" s="838" t="s">
        <v>9</v>
      </c>
      <c r="E9" s="838"/>
      <c r="F9" s="838"/>
      <c r="G9" s="838"/>
      <c r="H9" s="838"/>
      <c r="I9" s="838"/>
      <c r="J9" s="838"/>
      <c r="K9" s="838"/>
      <c r="L9" s="838"/>
      <c r="M9" s="838" t="s">
        <v>288</v>
      </c>
      <c r="R9" s="834"/>
      <c r="S9" s="834"/>
      <c r="T9" s="834"/>
      <c r="U9" s="834"/>
      <c r="V9" s="834"/>
      <c r="W9" s="834"/>
      <c r="X9" s="834"/>
      <c r="Y9" s="834"/>
      <c r="Z9" s="834"/>
      <c r="AC9" s="834"/>
      <c r="AF9" s="834"/>
      <c r="AG9" s="834"/>
      <c r="AH9" s="834"/>
      <c r="AI9" s="834"/>
      <c r="AJ9" s="834"/>
      <c r="AK9" s="834"/>
      <c r="AL9" s="834"/>
      <c r="AM9" s="834"/>
      <c r="AN9" s="834"/>
    </row>
    <row r="10" spans="1:60" ht="117.75" customHeight="1">
      <c r="A10" s="837"/>
      <c r="B10" s="837"/>
      <c r="C10" s="838"/>
      <c r="D10" s="252" t="s">
        <v>10</v>
      </c>
      <c r="E10" s="255" t="s">
        <v>39</v>
      </c>
      <c r="F10" s="252" t="s">
        <v>11</v>
      </c>
      <c r="G10" s="252" t="s">
        <v>12</v>
      </c>
      <c r="H10" s="252" t="s">
        <v>13</v>
      </c>
      <c r="I10" s="256" t="s">
        <v>14</v>
      </c>
      <c r="J10" s="252" t="s">
        <v>15</v>
      </c>
      <c r="K10" s="252" t="s">
        <v>16</v>
      </c>
      <c r="L10" s="257" t="s">
        <v>17</v>
      </c>
      <c r="M10" s="838"/>
      <c r="AC10" s="834"/>
    </row>
    <row r="11" spans="1:60">
      <c r="A11" s="3">
        <v>1</v>
      </c>
      <c r="B11" s="3">
        <v>2</v>
      </c>
      <c r="C11" s="261">
        <v>3</v>
      </c>
      <c r="D11" s="261">
        <v>4</v>
      </c>
      <c r="E11" s="261">
        <v>5</v>
      </c>
      <c r="F11" s="261">
        <v>6</v>
      </c>
      <c r="G11" s="261">
        <v>7</v>
      </c>
      <c r="H11" s="261">
        <v>8</v>
      </c>
      <c r="I11" s="261">
        <v>9</v>
      </c>
      <c r="J11" s="261">
        <v>10</v>
      </c>
      <c r="K11" s="265" t="s">
        <v>18</v>
      </c>
      <c r="L11" s="261">
        <v>12</v>
      </c>
      <c r="M11" s="261">
        <v>13</v>
      </c>
    </row>
    <row r="12" spans="1:60" s="6" customFormat="1" ht="82.5" customHeight="1">
      <c r="A12" s="4" t="s">
        <v>245</v>
      </c>
      <c r="B12" s="5" t="s">
        <v>19</v>
      </c>
      <c r="C12" s="122">
        <f t="shared" ref="C12:L12" si="0">C13+C14</f>
        <v>0</v>
      </c>
      <c r="D12" s="122">
        <f t="shared" si="0"/>
        <v>135940.04999999999</v>
      </c>
      <c r="E12" s="122">
        <f t="shared" si="0"/>
        <v>0</v>
      </c>
      <c r="F12" s="122">
        <f t="shared" si="0"/>
        <v>0</v>
      </c>
      <c r="G12" s="122">
        <f t="shared" si="0"/>
        <v>0</v>
      </c>
      <c r="H12" s="122">
        <f t="shared" si="0"/>
        <v>0</v>
      </c>
      <c r="I12" s="122">
        <f t="shared" si="0"/>
        <v>135940.04999999999</v>
      </c>
      <c r="J12" s="122">
        <f t="shared" si="0"/>
        <v>0</v>
      </c>
      <c r="K12" s="122">
        <f t="shared" si="0"/>
        <v>0</v>
      </c>
      <c r="L12" s="122">
        <f t="shared" si="0"/>
        <v>0</v>
      </c>
      <c r="M12" s="122">
        <f t="shared" ref="M12:M24" si="1">C12+D12+E12+F12-G12-H12-I12-J12-K12+L12</f>
        <v>0</v>
      </c>
      <c r="N12" s="121"/>
      <c r="O12" s="223"/>
      <c r="P12" s="223"/>
      <c r="Q12" s="223"/>
      <c r="R12" s="223"/>
      <c r="S12" s="223"/>
      <c r="T12" s="223"/>
      <c r="U12" s="223"/>
      <c r="V12" s="223"/>
      <c r="W12" s="223"/>
      <c r="X12" s="223"/>
      <c r="Y12" s="223"/>
      <c r="Z12" s="223"/>
      <c r="AA12" s="223"/>
      <c r="AB12" s="198"/>
      <c r="AC12" s="221"/>
      <c r="AD12" s="223"/>
      <c r="AE12" s="223"/>
      <c r="AF12" s="223"/>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row>
    <row r="13" spans="1:60" ht="15" customHeight="1">
      <c r="A13" s="7" t="s">
        <v>254</v>
      </c>
      <c r="B13" s="8" t="s">
        <v>20</v>
      </c>
      <c r="C13" s="123">
        <v>0</v>
      </c>
      <c r="D13" s="148">
        <v>0</v>
      </c>
      <c r="E13" s="123">
        <v>0</v>
      </c>
      <c r="F13" s="148">
        <v>0</v>
      </c>
      <c r="G13" s="148"/>
      <c r="H13" s="148"/>
      <c r="I13" s="148">
        <v>0</v>
      </c>
      <c r="J13" s="123"/>
      <c r="K13" s="123"/>
      <c r="L13" s="123"/>
      <c r="M13" s="124">
        <f t="shared" si="1"/>
        <v>0</v>
      </c>
    </row>
    <row r="14" spans="1:60" ht="15" customHeight="1">
      <c r="A14" s="7" t="s">
        <v>255</v>
      </c>
      <c r="B14" s="8" t="s">
        <v>21</v>
      </c>
      <c r="C14" s="123">
        <v>0</v>
      </c>
      <c r="D14" s="148">
        <v>135940.04999999999</v>
      </c>
      <c r="E14" s="123">
        <v>0</v>
      </c>
      <c r="F14" s="123"/>
      <c r="G14" s="123"/>
      <c r="H14" s="123"/>
      <c r="I14" s="148">
        <v>135940.04999999999</v>
      </c>
      <c r="J14" s="123"/>
      <c r="K14" s="148"/>
      <c r="L14" s="123"/>
      <c r="M14" s="124">
        <f t="shared" si="1"/>
        <v>0</v>
      </c>
    </row>
    <row r="15" spans="1:60" s="6" customFormat="1" ht="86.25" customHeight="1">
      <c r="A15" s="4" t="s">
        <v>246</v>
      </c>
      <c r="B15" s="5" t="s">
        <v>22</v>
      </c>
      <c r="C15" s="122">
        <f t="shared" ref="C15:L15" si="2">C16+C17</f>
        <v>31494.53</v>
      </c>
      <c r="D15" s="122">
        <f t="shared" si="2"/>
        <v>214774.49000000002</v>
      </c>
      <c r="E15" s="122">
        <f t="shared" si="2"/>
        <v>0</v>
      </c>
      <c r="F15" s="122">
        <f t="shared" si="2"/>
        <v>0</v>
      </c>
      <c r="G15" s="122">
        <f t="shared" si="2"/>
        <v>0</v>
      </c>
      <c r="H15" s="122">
        <f t="shared" si="2"/>
        <v>0</v>
      </c>
      <c r="I15" s="122">
        <f t="shared" si="2"/>
        <v>217708.25</v>
      </c>
      <c r="J15" s="122">
        <f t="shared" si="2"/>
        <v>0</v>
      </c>
      <c r="K15" s="122">
        <f t="shared" si="2"/>
        <v>0</v>
      </c>
      <c r="L15" s="122">
        <f t="shared" si="2"/>
        <v>0</v>
      </c>
      <c r="M15" s="122">
        <f t="shared" si="1"/>
        <v>28560.770000000019</v>
      </c>
      <c r="O15" s="223"/>
      <c r="P15" s="223"/>
      <c r="Q15" s="223"/>
      <c r="R15" s="223"/>
      <c r="S15" s="223"/>
      <c r="T15" s="223"/>
      <c r="U15" s="223"/>
      <c r="V15" s="223"/>
      <c r="W15" s="223"/>
      <c r="X15" s="223"/>
      <c r="Y15" s="223"/>
      <c r="Z15" s="223"/>
      <c r="AA15" s="223"/>
      <c r="AB15" s="198"/>
      <c r="AC15" s="221"/>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row>
    <row r="16" spans="1:60" ht="15" customHeight="1">
      <c r="A16" s="7" t="s">
        <v>250</v>
      </c>
      <c r="B16" s="8" t="s">
        <v>20</v>
      </c>
      <c r="C16" s="123">
        <v>31494.53</v>
      </c>
      <c r="D16" s="123">
        <v>4141.45</v>
      </c>
      <c r="E16" s="123">
        <v>400</v>
      </c>
      <c r="F16" s="123"/>
      <c r="G16" s="123"/>
      <c r="H16" s="123"/>
      <c r="I16" s="123">
        <v>7475.21</v>
      </c>
      <c r="J16" s="148"/>
      <c r="K16" s="123"/>
      <c r="L16" s="123"/>
      <c r="M16" s="124">
        <f t="shared" si="1"/>
        <v>28560.769999999997</v>
      </c>
    </row>
    <row r="17" spans="1:60" ht="15" customHeight="1">
      <c r="A17" s="7" t="s">
        <v>251</v>
      </c>
      <c r="B17" s="8" t="s">
        <v>21</v>
      </c>
      <c r="C17" s="123">
        <v>0</v>
      </c>
      <c r="D17" s="123">
        <v>210633.04</v>
      </c>
      <c r="E17" s="123">
        <v>-400</v>
      </c>
      <c r="F17" s="123"/>
      <c r="G17" s="148"/>
      <c r="H17" s="148"/>
      <c r="I17" s="148">
        <v>210233.04</v>
      </c>
      <c r="J17" s="123"/>
      <c r="K17" s="148"/>
      <c r="L17" s="123"/>
      <c r="M17" s="124">
        <f t="shared" si="1"/>
        <v>0</v>
      </c>
    </row>
    <row r="18" spans="1:60" s="6" customFormat="1" ht="117" customHeight="1">
      <c r="A18" s="4" t="s">
        <v>247</v>
      </c>
      <c r="B18" s="5" t="s">
        <v>23</v>
      </c>
      <c r="C18" s="122">
        <f t="shared" ref="C18:L18" si="3">C19+C20</f>
        <v>52520.36</v>
      </c>
      <c r="D18" s="122">
        <f t="shared" si="3"/>
        <v>44841.78</v>
      </c>
      <c r="E18" s="122">
        <f t="shared" si="3"/>
        <v>54476.62</v>
      </c>
      <c r="F18" s="122">
        <f t="shared" si="3"/>
        <v>0</v>
      </c>
      <c r="G18" s="122">
        <f t="shared" si="3"/>
        <v>0</v>
      </c>
      <c r="H18" s="122">
        <f t="shared" si="3"/>
        <v>0</v>
      </c>
      <c r="I18" s="122">
        <f t="shared" si="3"/>
        <v>57212.009999999995</v>
      </c>
      <c r="J18" s="122">
        <f t="shared" si="3"/>
        <v>0</v>
      </c>
      <c r="K18" s="122">
        <f t="shared" si="3"/>
        <v>0</v>
      </c>
      <c r="L18" s="122">
        <f t="shared" si="3"/>
        <v>0</v>
      </c>
      <c r="M18" s="122">
        <f t="shared" si="1"/>
        <v>94626.750000000015</v>
      </c>
      <c r="O18" s="223"/>
      <c r="P18" s="223"/>
      <c r="Q18" s="223"/>
      <c r="R18" s="223"/>
      <c r="S18" s="223"/>
      <c r="T18" s="223"/>
      <c r="U18" s="223"/>
      <c r="V18" s="223"/>
      <c r="W18" s="223"/>
      <c r="X18" s="223"/>
      <c r="Y18" s="223"/>
      <c r="Z18" s="223"/>
      <c r="AA18" s="223"/>
      <c r="AB18" s="198"/>
      <c r="AC18" s="221"/>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3"/>
      <c r="BA18" s="223"/>
      <c r="BB18" s="223"/>
      <c r="BC18" s="223"/>
      <c r="BD18" s="223"/>
      <c r="BE18" s="223"/>
      <c r="BF18" s="223"/>
      <c r="BG18" s="223"/>
      <c r="BH18" s="223"/>
    </row>
    <row r="19" spans="1:60" ht="15" customHeight="1">
      <c r="A19" s="7" t="s">
        <v>252</v>
      </c>
      <c r="B19" s="8" t="s">
        <v>20</v>
      </c>
      <c r="C19" s="123">
        <v>41319.919999999998</v>
      </c>
      <c r="D19" s="148">
        <v>0</v>
      </c>
      <c r="E19" s="123">
        <v>59889.37</v>
      </c>
      <c r="F19" s="123">
        <v>0</v>
      </c>
      <c r="G19" s="123"/>
      <c r="H19" s="123"/>
      <c r="I19" s="123">
        <v>7621.98</v>
      </c>
      <c r="J19" s="148"/>
      <c r="K19" s="123"/>
      <c r="L19" s="123"/>
      <c r="M19" s="124">
        <f t="shared" si="1"/>
        <v>93587.310000000012</v>
      </c>
    </row>
    <row r="20" spans="1:60" ht="15" customHeight="1">
      <c r="A20" s="7" t="s">
        <v>253</v>
      </c>
      <c r="B20" s="8" t="s">
        <v>21</v>
      </c>
      <c r="C20" s="123">
        <v>11200.44</v>
      </c>
      <c r="D20" s="148">
        <v>44841.78</v>
      </c>
      <c r="E20" s="123">
        <v>-5412.75</v>
      </c>
      <c r="F20" s="123"/>
      <c r="G20" s="123"/>
      <c r="H20" s="123"/>
      <c r="I20" s="148">
        <v>49590.03</v>
      </c>
      <c r="J20" s="123"/>
      <c r="K20" s="123"/>
      <c r="L20" s="123"/>
      <c r="M20" s="124">
        <f t="shared" si="1"/>
        <v>1039.4400000000023</v>
      </c>
    </row>
    <row r="21" spans="1:60" s="6" customFormat="1" ht="15" customHeight="1">
      <c r="A21" s="4" t="s">
        <v>248</v>
      </c>
      <c r="B21" s="5" t="s">
        <v>24</v>
      </c>
      <c r="C21" s="122">
        <f t="shared" ref="C21:L21" si="4">C22+C23</f>
        <v>160.99</v>
      </c>
      <c r="D21" s="122">
        <f t="shared" si="4"/>
        <v>0</v>
      </c>
      <c r="E21" s="122">
        <f t="shared" si="4"/>
        <v>0</v>
      </c>
      <c r="F21" s="122">
        <f t="shared" si="4"/>
        <v>0</v>
      </c>
      <c r="G21" s="122">
        <f t="shared" si="4"/>
        <v>0</v>
      </c>
      <c r="H21" s="122">
        <f t="shared" si="4"/>
        <v>0</v>
      </c>
      <c r="I21" s="122">
        <f t="shared" si="4"/>
        <v>80.64</v>
      </c>
      <c r="J21" s="122">
        <f t="shared" si="4"/>
        <v>0</v>
      </c>
      <c r="K21" s="122">
        <f t="shared" si="4"/>
        <v>0</v>
      </c>
      <c r="L21" s="122">
        <f t="shared" si="4"/>
        <v>0</v>
      </c>
      <c r="M21" s="122">
        <f t="shared" si="1"/>
        <v>80.350000000000009</v>
      </c>
      <c r="O21" s="223"/>
      <c r="P21" s="223"/>
      <c r="Q21" s="223"/>
      <c r="R21" s="223"/>
      <c r="S21" s="223"/>
      <c r="T21" s="223"/>
      <c r="U21" s="223"/>
      <c r="V21" s="223"/>
      <c r="W21" s="223"/>
      <c r="X21" s="223"/>
      <c r="Y21" s="223"/>
      <c r="Z21" s="223"/>
      <c r="AA21" s="223"/>
      <c r="AB21" s="198"/>
      <c r="AC21" s="221"/>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3"/>
      <c r="BA21" s="223"/>
      <c r="BB21" s="223"/>
      <c r="BC21" s="223"/>
      <c r="BD21" s="223"/>
      <c r="BE21" s="223"/>
      <c r="BF21" s="223"/>
      <c r="BG21" s="223"/>
      <c r="BH21" s="223"/>
    </row>
    <row r="22" spans="1:60" ht="15" customHeight="1">
      <c r="A22" s="7" t="s">
        <v>2</v>
      </c>
      <c r="B22" s="8" t="s">
        <v>20</v>
      </c>
      <c r="C22" s="123">
        <v>160.99</v>
      </c>
      <c r="D22" s="148">
        <v>0</v>
      </c>
      <c r="E22" s="123"/>
      <c r="F22" s="123"/>
      <c r="G22" s="123"/>
      <c r="H22" s="123"/>
      <c r="I22" s="123">
        <v>80.64</v>
      </c>
      <c r="J22" s="148"/>
      <c r="K22" s="123"/>
      <c r="L22" s="123"/>
      <c r="M22" s="124">
        <f t="shared" si="1"/>
        <v>80.350000000000009</v>
      </c>
    </row>
    <row r="23" spans="1:60" ht="15" customHeight="1">
      <c r="A23" s="7" t="s">
        <v>3</v>
      </c>
      <c r="B23" s="8" t="s">
        <v>21</v>
      </c>
      <c r="C23" s="123">
        <v>0</v>
      </c>
      <c r="D23" s="148">
        <v>0</v>
      </c>
      <c r="E23" s="123"/>
      <c r="F23" s="155"/>
      <c r="G23" s="155"/>
      <c r="H23" s="155"/>
      <c r="I23" s="148">
        <v>0</v>
      </c>
      <c r="J23" s="123"/>
      <c r="K23" s="123"/>
      <c r="L23" s="123"/>
      <c r="M23" s="124">
        <f t="shared" si="1"/>
        <v>0</v>
      </c>
    </row>
    <row r="24" spans="1:60" s="6" customFormat="1" ht="15" customHeight="1">
      <c r="A24" s="4" t="s">
        <v>249</v>
      </c>
      <c r="B24" s="5" t="s">
        <v>25</v>
      </c>
      <c r="C24" s="122">
        <f t="shared" ref="C24:L24" si="5">C12+C15+C18+C21</f>
        <v>84175.88</v>
      </c>
      <c r="D24" s="122">
        <f t="shared" si="5"/>
        <v>395556.32000000007</v>
      </c>
      <c r="E24" s="153">
        <f t="shared" si="5"/>
        <v>54476.62</v>
      </c>
      <c r="F24" s="156">
        <f t="shared" si="5"/>
        <v>0</v>
      </c>
      <c r="G24" s="156">
        <f t="shared" si="5"/>
        <v>0</v>
      </c>
      <c r="H24" s="156">
        <f t="shared" si="5"/>
        <v>0</v>
      </c>
      <c r="I24" s="154">
        <f t="shared" si="5"/>
        <v>410940.95</v>
      </c>
      <c r="J24" s="122">
        <f t="shared" si="5"/>
        <v>0</v>
      </c>
      <c r="K24" s="122">
        <f t="shared" si="5"/>
        <v>0</v>
      </c>
      <c r="L24" s="122">
        <f t="shared" si="5"/>
        <v>0</v>
      </c>
      <c r="M24" s="122">
        <f t="shared" si="1"/>
        <v>123267.87000000005</v>
      </c>
      <c r="O24" s="223"/>
      <c r="P24" s="223"/>
      <c r="Q24" s="223"/>
      <c r="R24" s="223"/>
      <c r="S24" s="223"/>
      <c r="T24" s="223"/>
      <c r="U24" s="223"/>
      <c r="V24" s="223"/>
      <c r="W24" s="223"/>
      <c r="X24" s="223"/>
      <c r="Y24" s="223"/>
      <c r="Z24" s="223"/>
      <c r="AA24" s="223"/>
      <c r="AB24" s="198"/>
      <c r="AC24" s="221"/>
      <c r="AD24" s="223"/>
      <c r="AE24" s="223"/>
      <c r="AF24" s="223"/>
      <c r="AG24" s="223"/>
      <c r="AH24" s="223"/>
      <c r="AI24" s="223"/>
      <c r="AJ24" s="223"/>
      <c r="AK24" s="223"/>
      <c r="AL24" s="223"/>
      <c r="AM24" s="223"/>
      <c r="AN24" s="223"/>
      <c r="AO24" s="223"/>
      <c r="AP24" s="223"/>
      <c r="AQ24" s="223"/>
      <c r="AR24" s="223"/>
      <c r="AS24" s="223"/>
      <c r="AT24" s="223"/>
      <c r="AU24" s="223"/>
      <c r="AV24" s="223"/>
      <c r="AW24" s="223"/>
      <c r="AX24" s="223"/>
      <c r="AY24" s="223"/>
      <c r="AZ24" s="223"/>
      <c r="BA24" s="223"/>
      <c r="BB24" s="223"/>
      <c r="BC24" s="223"/>
      <c r="BD24" s="223"/>
      <c r="BE24" s="223"/>
      <c r="BF24" s="223"/>
      <c r="BG24" s="223"/>
      <c r="BH24" s="223"/>
    </row>
    <row r="25" spans="1:60" ht="22.5" customHeight="1">
      <c r="A25" s="149" t="s">
        <v>279</v>
      </c>
      <c r="B25" s="149"/>
      <c r="C25" s="149"/>
      <c r="D25" s="149"/>
      <c r="E25" s="149"/>
      <c r="F25" s="152"/>
      <c r="G25" s="152"/>
      <c r="H25" s="152"/>
      <c r="I25" s="150"/>
      <c r="J25" s="150"/>
      <c r="K25" s="9"/>
      <c r="L25" s="9"/>
      <c r="M25" s="9"/>
    </row>
    <row r="26" spans="1:60">
      <c r="B26" s="2" t="s">
        <v>278</v>
      </c>
    </row>
    <row r="27" spans="1:60">
      <c r="B27" s="2" t="s">
        <v>264</v>
      </c>
      <c r="F27" s="119"/>
      <c r="G27" s="119" t="s">
        <v>261</v>
      </c>
      <c r="H27" s="119"/>
      <c r="I27" s="126"/>
    </row>
    <row r="28" spans="1:60" ht="18.75">
      <c r="B28" s="127"/>
      <c r="C28" s="127"/>
      <c r="D28" s="127"/>
      <c r="E28" s="127"/>
      <c r="F28" s="127"/>
      <c r="G28" s="127"/>
      <c r="H28" s="127"/>
      <c r="I28" s="197"/>
      <c r="J28" s="198"/>
      <c r="K28" s="198"/>
      <c r="L28" s="198"/>
      <c r="M28" s="198"/>
    </row>
    <row r="29" spans="1:60">
      <c r="I29" s="198"/>
      <c r="J29" s="198"/>
      <c r="K29" s="198"/>
      <c r="L29" s="198"/>
      <c r="M29" s="198"/>
    </row>
    <row r="30" spans="1:60">
      <c r="I30" s="187"/>
      <c r="J30" s="187"/>
      <c r="K30" s="199"/>
      <c r="L30" s="187"/>
      <c r="M30" s="187"/>
    </row>
    <row r="31" spans="1:60">
      <c r="I31" s="200"/>
      <c r="J31" s="200"/>
      <c r="K31" s="200"/>
      <c r="L31" s="200"/>
      <c r="M31" s="200"/>
    </row>
    <row r="32" spans="1:60">
      <c r="I32" s="201"/>
      <c r="J32" s="201"/>
      <c r="K32" s="201"/>
      <c r="L32" s="201"/>
      <c r="M32" s="200"/>
    </row>
    <row r="33" spans="9:13">
      <c r="I33" s="201"/>
      <c r="J33" s="201"/>
      <c r="K33" s="201"/>
      <c r="L33" s="201"/>
      <c r="M33" s="200"/>
    </row>
    <row r="34" spans="9:13">
      <c r="I34" s="200"/>
      <c r="J34" s="200"/>
      <c r="K34" s="200"/>
      <c r="L34" s="200"/>
      <c r="M34" s="200"/>
    </row>
    <row r="35" spans="9:13">
      <c r="I35" s="201"/>
      <c r="J35" s="201"/>
      <c r="K35" s="201"/>
      <c r="L35" s="201"/>
      <c r="M35" s="200"/>
    </row>
    <row r="36" spans="9:13">
      <c r="I36" s="201"/>
      <c r="J36" s="201"/>
      <c r="K36" s="201"/>
      <c r="L36" s="201"/>
      <c r="M36" s="200"/>
    </row>
    <row r="37" spans="9:13">
      <c r="I37" s="200"/>
      <c r="J37" s="200"/>
      <c r="K37" s="200"/>
      <c r="L37" s="200"/>
      <c r="M37" s="200"/>
    </row>
    <row r="38" spans="9:13">
      <c r="I38" s="201"/>
      <c r="J38" s="201"/>
      <c r="K38" s="201"/>
      <c r="L38" s="201"/>
      <c r="M38" s="200"/>
    </row>
    <row r="39" spans="9:13">
      <c r="I39" s="201"/>
      <c r="J39" s="201"/>
      <c r="K39" s="201"/>
      <c r="L39" s="201"/>
      <c r="M39" s="200"/>
    </row>
    <row r="40" spans="9:13">
      <c r="I40" s="200"/>
      <c r="J40" s="200"/>
      <c r="K40" s="200"/>
      <c r="L40" s="200"/>
      <c r="M40" s="200"/>
    </row>
    <row r="41" spans="9:13">
      <c r="I41" s="201"/>
      <c r="J41" s="201"/>
      <c r="K41" s="201"/>
      <c r="L41" s="201"/>
      <c r="M41" s="200"/>
    </row>
    <row r="42" spans="9:13">
      <c r="I42" s="201"/>
      <c r="J42" s="201"/>
      <c r="K42" s="201"/>
      <c r="L42" s="201"/>
      <c r="M42" s="200"/>
    </row>
    <row r="43" spans="9:13">
      <c r="I43" s="200"/>
      <c r="J43" s="200"/>
      <c r="K43" s="200"/>
      <c r="L43" s="200"/>
      <c r="M43" s="200"/>
    </row>
    <row r="44" spans="9:13">
      <c r="I44" s="198"/>
      <c r="J44" s="198"/>
      <c r="K44" s="198"/>
      <c r="L44" s="198"/>
      <c r="M44" s="198"/>
    </row>
    <row r="45" spans="9:13">
      <c r="I45" s="198"/>
      <c r="J45" s="198"/>
      <c r="K45" s="198"/>
      <c r="L45" s="198"/>
      <c r="M45" s="198"/>
    </row>
  </sheetData>
  <mergeCells count="23">
    <mergeCell ref="AC9:AC10"/>
    <mergeCell ref="AF9:AN9"/>
    <mergeCell ref="A7:M7"/>
    <mergeCell ref="A5:M5"/>
    <mergeCell ref="O5:AA5"/>
    <mergeCell ref="AC5:AO5"/>
    <mergeCell ref="AC7:AO7"/>
    <mergeCell ref="A9:A10"/>
    <mergeCell ref="B9:B10"/>
    <mergeCell ref="C9:C10"/>
    <mergeCell ref="D9:L9"/>
    <mergeCell ref="M9:M10"/>
    <mergeCell ref="R9:Z9"/>
    <mergeCell ref="O7:AA7"/>
    <mergeCell ref="A4:M4"/>
    <mergeCell ref="O4:AA4"/>
    <mergeCell ref="AC4:AO4"/>
    <mergeCell ref="C2:K2"/>
    <mergeCell ref="Q2:Y2"/>
    <mergeCell ref="AE2:AM2"/>
    <mergeCell ref="C3:K3"/>
    <mergeCell ref="Q3:Y3"/>
    <mergeCell ref="AE3:AM3"/>
  </mergeCells>
  <pageMargins left="0.15748031496062992" right="0.15748031496062992" top="0.39370078740157483" bottom="0" header="0" footer="0"/>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10</vt:i4>
      </vt:variant>
      <vt:variant>
        <vt:lpstr>Įvardinti diapazonai</vt:lpstr>
      </vt:variant>
      <vt:variant>
        <vt:i4>10</vt:i4>
      </vt:variant>
    </vt:vector>
  </HeadingPairs>
  <TitlesOfParts>
    <vt:vector size="20" baseType="lpstr">
      <vt:lpstr>2 Vsafas 2</vt:lpstr>
      <vt:lpstr>3 Vsafas_2 </vt:lpstr>
      <vt:lpstr>6_VSAFAS_4p</vt:lpstr>
      <vt:lpstr>7_VSAFAS_7p</vt:lpstr>
      <vt:lpstr>7_VSAFAS_10p</vt:lpstr>
      <vt:lpstr>8_VSAFAS_1p</vt:lpstr>
      <vt:lpstr>12_VSAFAS_1p</vt:lpstr>
      <vt:lpstr>13_VSAFAS_1p</vt:lpstr>
      <vt:lpstr>20 Vsafas_4</vt:lpstr>
      <vt:lpstr>20 Vsafas_5</vt:lpstr>
      <vt:lpstr>'12_VSAFAS_1p'!Spausdinimo_sritis</vt:lpstr>
      <vt:lpstr>'13_VSAFAS_1p'!Spausdinimo_sritis</vt:lpstr>
      <vt:lpstr>'6_VSAFAS_4p'!Spausdinimo_sritis</vt:lpstr>
      <vt:lpstr>'7_VSAFAS_10p'!Spausdinimo_sritis</vt:lpstr>
      <vt:lpstr>'7_VSAFAS_7p'!Spausdinimo_sritis</vt:lpstr>
      <vt:lpstr>'8_VSAFAS_1p'!Spausdinimo_sritis</vt:lpstr>
      <vt:lpstr>'12_VSAFAS_1p'!Spausdinti_pavadinimus</vt:lpstr>
      <vt:lpstr>'13_VSAFAS_1p'!Spausdinti_pavadinimus</vt:lpstr>
      <vt:lpstr>'7_VSAFAS_10p'!Spausdinti_pavadinimus</vt:lpstr>
      <vt:lpstr>'7_VSAFAS_7p'!Spausdinti_pavadinimus</vt:lpstr>
    </vt:vector>
  </TitlesOfParts>
  <Company>SAV</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IPetroniene</dc:creator>
  <cp:lastModifiedBy>Admin</cp:lastModifiedBy>
  <cp:lastPrinted>2019-08-08T19:49:53Z</cp:lastPrinted>
  <dcterms:created xsi:type="dcterms:W3CDTF">2012-02-02T13:30:44Z</dcterms:created>
  <dcterms:modified xsi:type="dcterms:W3CDTF">2019-08-12T16:40:52Z</dcterms:modified>
</cp:coreProperties>
</file>