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17655" windowHeight="11640" tabRatio="741" activeTab="0"/>
  </bookViews>
  <sheets>
    <sheet name="2 VSAFAS_2" sheetId="1" r:id="rId1"/>
    <sheet name="3 Vsafas_2 " sheetId="2" r:id="rId2"/>
    <sheet name="20 Vsafas_4" sheetId="3" r:id="rId3"/>
    <sheet name="20 Vsafas_5" sheetId="4" r:id="rId4"/>
  </sheets>
  <definedNames/>
  <calcPr fullCalcOnLoad="1"/>
</workbook>
</file>

<file path=xl/sharedStrings.xml><?xml version="1.0" encoding="utf-8"?>
<sst xmlns="http://schemas.openxmlformats.org/spreadsheetml/2006/main" count="406" uniqueCount="299">
  <si>
    <t>(viešojo sektoriaus subjekto vadovas arba jo įgaliotas                          (parašas)</t>
  </si>
  <si>
    <t>administracijos vadovas)</t>
  </si>
  <si>
    <t>4.1.</t>
  </si>
  <si>
    <t>4.2.</t>
  </si>
  <si>
    <t xml:space="preserve">                                     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</si>
  <si>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</si>
  <si>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</si>
  <si>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</si>
  <si>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</t>
  </si>
  <si>
    <t>Per ataskaitinį laikotarpį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</si>
  <si>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</si>
  <si>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</si>
  <si>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</si>
  <si>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</si>
  <si>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</si>
  <si>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</si>
  <si>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</si>
  <si>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</si>
  <si>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</si>
  <si>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</si>
  <si>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</si>
  <si>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</si>
  <si>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</si>
  <si>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</si>
  <si>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</si>
  <si>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</si>
  <si>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</si>
  <si>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</si>
  <si>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</si>
  <si>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šaltinis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</si>
  <si>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</si>
  <si>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</si>
  <si>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</si>
  <si>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</si>
  <si>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</si>
  <si>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</si>
  <si>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</si>
  <si>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</si>
  <si>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</si>
  <si>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* Šioje skiltyje rodomas finansavimo sumų pergrupavimas, praėjusio ataskaitinio laikotarpio klaidų taisymas ir valiutos kurso įtaka pinigų likučiams, susijusiems su finansavimo sumomis.</t>
  </si>
  <si>
    <t>Finansavimo sumų pergrupavimas*</t>
  </si>
  <si>
    <t>(viešojo sektoriaus subjekto, parengusio veiklos rezultatų ataskaitą arba konsoliduotąją veiklos rezultatų ataskaitą,  kodas, adresas)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</si>
  <si>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</si>
  <si>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</si>
  <si>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</si>
  <si>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</si>
  <si>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</si>
  <si>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</si>
  <si>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</si>
  <si>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</si>
  <si>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</si>
  <si>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</si>
  <si>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</si>
  <si>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</si>
  <si>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</si>
  <si>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</si>
  <si>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</si>
  <si>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</si>
  <si>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</si>
  <si>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</si>
  <si>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</si>
  <si>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</si>
  <si>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</si>
  <si>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</si>
  <si>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</si>
  <si>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</si>
  <si>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</si>
  <si>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</si>
  <si>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</si>
  <si>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</si>
  <si>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</si>
  <si>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</si>
  <si>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</si>
  <si>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</si>
  <si>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</si>
  <si>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</si>
  <si>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</si>
  <si>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</si>
  <si>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</si>
  <si>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</si>
  <si>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</si>
  <si>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</si>
  <si>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</si>
  <si>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</si>
  <si>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</si>
  <si>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</si>
  <si>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</si>
  <si>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</si>
  <si>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</si>
  <si>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</si>
  <si>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</si>
  <si>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</si>
  <si>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</si>
  <si>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</si>
  <si>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</si>
  <si>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</si>
  <si>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</si>
  <si>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</si>
  <si>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</si>
  <si>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</si>
  <si>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</si>
  <si>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</si>
  <si>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</si>
  <si>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</si>
  <si>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</si>
  <si>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</si>
  <si>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</si>
  <si>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</si>
  <si>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</si>
  <si>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</si>
  <si>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</si>
  <si>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</si>
  <si>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</si>
  <si>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</si>
  <si>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</si>
  <si>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</si>
  <si>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</si>
  <si>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</si>
  <si>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</si>
  <si>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</si>
  <si>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</si>
  <si>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</si>
  <si>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</si>
  <si>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</si>
  <si>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</si>
  <si>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</si>
  <si>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</si>
  <si>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</si>
  <si>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</si>
  <si>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</si>
  <si>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</si>
  <si>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</si>
  <si>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</si>
  <si>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</si>
  <si>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</si>
  <si>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</si>
  <si>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</si>
  <si>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</si>
  <si>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</si>
  <si>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</si>
  <si>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</si>
  <si>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</si>
  <si>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</si>
  <si>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</si>
  <si>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</si>
  <si>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</si>
  <si>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</si>
  <si>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</si>
  <si>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</si>
  <si>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</si>
  <si>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</si>
  <si>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</si>
  <si>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</si>
  <si>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</si>
  <si>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</si>
  <si>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</si>
  <si>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</si>
  <si>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</si>
  <si>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</si>
  <si>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</si>
  <si>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</si>
  <si>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</si>
  <si>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</si>
  <si>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</si>
  <si>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</si>
  <si>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</si>
  <si>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(viešojo sektoriaus subjekto, parengusio finansinės būklės ataskaitą (konsoliduotąją finansinės būklės ataskaitą), kodas, adresas)</t>
  </si>
  <si>
    <r>
      <t>(viešojo sektoriaus subjekto arba viešojo sektoriaus subjektų grupės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pavadinimas)</t>
    </r>
  </si>
  <si>
    <t>Mineraliniai ištekliai ir kitas ilgalaikis turtas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</si>
  <si>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</si>
  <si>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</si>
  <si>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</si>
  <si>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</si>
  <si>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</si>
  <si>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</si>
  <si>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</si>
  <si>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</si>
  <si>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</si>
  <si>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</si>
  <si>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</si>
  <si>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</si>
  <si>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</si>
  <si>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</si>
  <si>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</si>
  <si>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</si>
  <si>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</si>
  <si>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</si>
  <si>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</si>
  <si>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</si>
  <si>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</si>
  <si>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</si>
  <si>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</si>
  <si>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</si>
  <si>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</si>
  <si>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</si>
  <si>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</si>
  <si>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</si>
  <si>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</si>
  <si>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</si>
  <si>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</si>
  <si>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</si>
  <si>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</si>
  <si>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</si>
  <si>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</si>
  <si>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</si>
  <si>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</si>
  <si>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</si>
  <si>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</si>
  <si>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</si>
  <si>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</si>
  <si>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</si>
  <si>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</si>
  <si>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</si>
  <si>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</si>
  <si>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</si>
  <si>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</si>
  <si>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</si>
  <si>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</si>
  <si>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</si>
  <si>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</si>
  <si>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</si>
  <si>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</si>
  <si>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</si>
  <si>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</si>
  <si>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</si>
  <si>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</si>
  <si>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</si>
  <si>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</si>
  <si>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</si>
  <si>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</si>
  <si>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</si>
  <si>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</si>
  <si>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</si>
  <si>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</si>
  <si>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</si>
  <si>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</si>
  <si>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</si>
  <si>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</si>
  <si>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</si>
  <si>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</si>
  <si>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</si>
  <si>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</si>
  <si>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</si>
  <si>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</si>
  <si>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</si>
  <si>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Iš viso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</si>
  <si>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</si>
  <si>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</si>
  <si>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</si>
  <si>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</si>
  <si>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</si>
  <si>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</si>
  <si>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</si>
  <si>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</si>
  <si>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</si>
  <si>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</si>
  <si>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</si>
  <si>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(vyriausiasis buhalteris (buhalteris))                                                            (parašas)</t>
  </si>
  <si>
    <t>VIEŠOJI ĮSTAIGA BIRŽŲ RAJONO SOCIALINIŲ PASLAUGŲ CENTRAS</t>
  </si>
  <si>
    <t>kodas 300095268, Rotušės g. 16A, Biržai</t>
  </si>
  <si>
    <t xml:space="preserve">Pateikimo valiuta ir tikslumas: Eurais </t>
  </si>
  <si>
    <t>Vyriausioji buhalterė                                                              ____________________</t>
  </si>
  <si>
    <t>Vaida Tamošiūnienė</t>
  </si>
  <si>
    <t xml:space="preserve"> kodas 300095268, Rotušės g. 16A, Biržai</t>
  </si>
  <si>
    <t>VIEŠOJI ĮSTAIGA BIRŽŲ RAJONO SOCIALINIŲ PASLAUGŲ CENTRAS, kodas   300095268</t>
  </si>
  <si>
    <t xml:space="preserve">Vyriausioji buhalterė </t>
  </si>
  <si>
    <t xml:space="preserve">VIEŠOJI ĮSTAIGA BIRŽŲ RAJONO SOCIALINIŲ PASLAUGŲ CENTRAS, kodas 300095268 </t>
  </si>
  <si>
    <t>Vyriausioji buhalterė</t>
  </si>
  <si>
    <t>Pateikimo valiuta ir tikslumas: Eurais</t>
  </si>
  <si>
    <r>
      <t xml:space="preserve">Paskutinė praėjusio ataskaitinio laikotarpio diena                </t>
    </r>
    <r>
      <rPr>
        <b/>
        <sz val="8"/>
        <color indexed="10"/>
        <rFont val="Times New Roman"/>
        <family val="1"/>
      </rPr>
      <t>2015-12-31</t>
    </r>
  </si>
  <si>
    <t>Centro direktorius                                                                        ___________________</t>
  </si>
  <si>
    <t>Eividas Šernas</t>
  </si>
  <si>
    <t>Centro direktorius</t>
  </si>
  <si>
    <t>___________</t>
  </si>
  <si>
    <t xml:space="preserve">(viešojo sektoriaus subjekto vadovas arba jo įgaliotas administracijos vadovas)                    </t>
  </si>
  <si>
    <t xml:space="preserve"> (parašas)</t>
  </si>
  <si>
    <t xml:space="preserve">Vyriausioji buhalterė                            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</si>
  <si>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</si>
  <si>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</si>
  <si>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</si>
  <si>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r>
      <t xml:space="preserve">Finansavimo sumų likutis ataskaitinio laikotarpio pradžioje       </t>
    </r>
    <r>
      <rPr>
        <b/>
        <sz val="11"/>
        <color indexed="10"/>
        <rFont val="Times New Roman"/>
        <family val="1"/>
      </rPr>
      <t>2016-01-01</t>
    </r>
  </si>
  <si>
    <r>
      <t xml:space="preserve">Ataskaitinio laikotarpio pradžioje                                  </t>
    </r>
    <r>
      <rPr>
        <b/>
        <sz val="11"/>
        <color indexed="10"/>
        <rFont val="Times New Roman"/>
        <family val="1"/>
      </rPr>
      <t>2016-01-01</t>
    </r>
  </si>
  <si>
    <t>PAGAL 2016 M. RUGSĖJO 30 D. DUOMENIS</t>
  </si>
  <si>
    <t>2016-11-        Nr. SD-</t>
  </si>
  <si>
    <r>
      <t xml:space="preserve">Paskutinė ataskaitinio laikotarpio diena            </t>
    </r>
    <r>
      <rPr>
        <b/>
        <sz val="10"/>
        <color indexed="10"/>
        <rFont val="Times New Roman"/>
        <family val="1"/>
      </rPr>
      <t>2016-09-30</t>
    </r>
  </si>
  <si>
    <r>
      <t xml:space="preserve">Ataskaitinis laikotarpis </t>
    </r>
    <r>
      <rPr>
        <b/>
        <sz val="11"/>
        <color indexed="10"/>
        <rFont val="Times New Roman"/>
        <family val="1"/>
      </rPr>
      <t>2016-09-30</t>
    </r>
  </si>
  <si>
    <r>
      <t xml:space="preserve">Praėjęs ataskaitinis laikotarpis     </t>
    </r>
    <r>
      <rPr>
        <b/>
        <sz val="8"/>
        <color indexed="10"/>
        <rFont val="Times New Roman"/>
        <family val="1"/>
      </rPr>
      <t>2015-09-30</t>
    </r>
  </si>
  <si>
    <r>
      <t xml:space="preserve">FINANSAVIMO SUMOS PAGAL ŠALTINĮ, TIKSLINĘ PASKIRTĮ IR JŲ POKYČIAI PER ATASKAITINĮ LAIKOTARPĮ   </t>
    </r>
    <r>
      <rPr>
        <b/>
        <sz val="11"/>
        <color indexed="10"/>
        <rFont val="Times New Roman"/>
        <family val="1"/>
      </rPr>
      <t>2016-09-30</t>
    </r>
  </si>
  <si>
    <r>
      <t xml:space="preserve">Finansavimo sumų likutis ataskaitinio laikotarpio pabaigoje   </t>
    </r>
    <r>
      <rPr>
        <b/>
        <sz val="11"/>
        <color indexed="10"/>
        <rFont val="Times New Roman"/>
        <family val="1"/>
      </rPr>
      <t>2016-09-30</t>
    </r>
  </si>
  <si>
    <r>
      <t xml:space="preserve">FINANSAVIMO SUMŲ LIKUČIAI  </t>
    </r>
    <r>
      <rPr>
        <b/>
        <sz val="11"/>
        <color indexed="10"/>
        <rFont val="Times New Roman"/>
        <family val="1"/>
      </rPr>
      <t>2016-09-30</t>
    </r>
  </si>
  <si>
    <r>
      <t xml:space="preserve">Ataskaitinio laikotarpio pabaigoje                                 </t>
    </r>
    <r>
      <rPr>
        <b/>
        <sz val="11"/>
        <color indexed="10"/>
        <rFont val="Times New Roman"/>
        <family val="1"/>
      </rPr>
      <t>2016-09-30</t>
    </r>
  </si>
  <si>
    <t>2016-11-          Nr.SD-</t>
  </si>
  <si>
    <t>valst.</t>
  </si>
  <si>
    <t>saviv.</t>
  </si>
  <si>
    <t>ES</t>
  </si>
  <si>
    <t>kitų</t>
  </si>
  <si>
    <t>fin.pajamos</t>
  </si>
  <si>
    <t>d.užm.</t>
  </si>
  <si>
    <t>soc.dr.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</si>
</sst>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6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b/>
      <sz val="11"/>
      <name val="TimesNewRoman,Bold"/>
      <family val="0"/>
    </font>
    <font>
      <i/>
      <sz val="11"/>
      <name val="TimesNewRoman,Bold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8"/>
      <name val="TimesNewRoman,Bold"/>
      <family val="0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NewRoman,Bold"/>
      <family val="0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 locked="0"/>
    </xf>
    <xf numFmtId="0" fontId="1" fillId="35" borderId="13" xfId="0" applyFont="1" applyFill="1" applyBorder="1" applyAlignment="1" applyProtection="1">
      <alignment horizontal="left" vertical="center" wrapText="1"/>
      <protection locked="0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1" fillId="36" borderId="14" xfId="0" applyFont="1" applyFill="1" applyBorder="1" applyAlignment="1" applyProtection="1">
      <alignment horizontal="left" vertical="center"/>
      <protection locked="0"/>
    </xf>
    <xf numFmtId="0" fontId="7" fillId="36" borderId="15" xfId="0" applyFont="1" applyFill="1" applyBorder="1" applyAlignment="1" applyProtection="1">
      <alignment horizontal="left" vertical="center"/>
      <protection locked="0"/>
    </xf>
    <xf numFmtId="0" fontId="7" fillId="36" borderId="15" xfId="0" applyFont="1" applyFill="1" applyBorder="1" applyAlignment="1" applyProtection="1">
      <alignment horizontal="left" vertical="center" wrapText="1"/>
      <protection locked="0"/>
    </xf>
    <xf numFmtId="0" fontId="1" fillId="36" borderId="13" xfId="0" applyFont="1" applyFill="1" applyBorder="1" applyAlignment="1" applyProtection="1">
      <alignment horizontal="left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left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1" fillId="34" borderId="16" xfId="0" applyFont="1" applyFill="1" applyBorder="1" applyAlignment="1" applyProtection="1">
      <alignment horizontal="left" vertical="center" wrapText="1"/>
      <protection locked="0"/>
    </xf>
    <xf numFmtId="16" fontId="1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left" vertical="center" wrapText="1"/>
      <protection locked="0"/>
    </xf>
    <xf numFmtId="16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left" vertical="center" wrapText="1"/>
      <protection locked="0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left" vertical="center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locked="0"/>
    </xf>
    <xf numFmtId="0" fontId="1" fillId="36" borderId="19" xfId="0" applyFont="1" applyFill="1" applyBorder="1" applyAlignment="1" applyProtection="1">
      <alignment horizontal="left" vertical="center"/>
      <protection locked="0"/>
    </xf>
    <xf numFmtId="0" fontId="1" fillId="36" borderId="20" xfId="0" applyFont="1" applyFill="1" applyBorder="1" applyAlignment="1" applyProtection="1">
      <alignment horizontal="left" vertical="center"/>
      <protection locked="0"/>
    </xf>
    <xf numFmtId="0" fontId="1" fillId="36" borderId="20" xfId="0" applyFont="1" applyFill="1" applyBorder="1" applyAlignment="1" applyProtection="1">
      <alignment horizontal="left" vertical="center" wrapText="1"/>
      <protection locked="0"/>
    </xf>
    <xf numFmtId="0" fontId="1" fillId="36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left" vertical="center"/>
      <protection locked="0"/>
    </xf>
    <xf numFmtId="16" fontId="1" fillId="34" borderId="12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1" fillId="35" borderId="12" xfId="0" applyFont="1" applyFill="1" applyBorder="1" applyAlignment="1" applyProtection="1">
      <alignment horizontal="left" vertical="center" wrapText="1"/>
      <protection locked="0"/>
    </xf>
    <xf numFmtId="0" fontId="1" fillId="36" borderId="15" xfId="0" applyFont="1" applyFill="1" applyBorder="1" applyAlignment="1" applyProtection="1">
      <alignment horizontal="left" vertical="center"/>
      <protection locked="0"/>
    </xf>
    <xf numFmtId="0" fontId="1" fillId="36" borderId="15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16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 quotePrefix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37" borderId="12" xfId="0" applyFont="1" applyFill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applyProtection="1">
      <alignment horizontal="left" vertical="center"/>
      <protection locked="0"/>
    </xf>
    <xf numFmtId="0" fontId="1" fillId="37" borderId="20" xfId="0" applyFont="1" applyFill="1" applyBorder="1" applyAlignment="1" applyProtection="1">
      <alignment horizontal="left" vertical="center"/>
      <protection locked="0"/>
    </xf>
    <xf numFmtId="0" fontId="1" fillId="37" borderId="20" xfId="0" applyFont="1" applyFill="1" applyBorder="1" applyAlignment="1" applyProtection="1">
      <alignment horizontal="left" vertical="center" wrapText="1"/>
      <protection locked="0"/>
    </xf>
    <xf numFmtId="0" fontId="1" fillId="37" borderId="12" xfId="0" applyFont="1" applyFill="1" applyBorder="1" applyAlignment="1" applyProtection="1">
      <alignment horizontal="left" vertical="center" wrapText="1"/>
      <protection locked="0"/>
    </xf>
    <xf numFmtId="0" fontId="2" fillId="35" borderId="12" xfId="0" applyFont="1" applyFill="1" applyBorder="1" applyAlignment="1" applyProtection="1">
      <alignment horizontal="left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left" vertical="center" wrapText="1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7" fillId="34" borderId="1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36" borderId="21" xfId="0" applyFont="1" applyFill="1" applyBorder="1" applyAlignment="1" applyProtection="1">
      <alignment horizontal="center" vertical="center" wrapText="1"/>
      <protection locked="0"/>
    </xf>
    <xf numFmtId="0" fontId="1" fillId="36" borderId="24" xfId="0" applyFont="1" applyFill="1" applyBorder="1" applyAlignment="1" applyProtection="1">
      <alignment horizontal="left" vertical="center"/>
      <protection locked="0"/>
    </xf>
    <xf numFmtId="0" fontId="1" fillId="36" borderId="0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0" fontId="2" fillId="35" borderId="21" xfId="0" applyFont="1" applyFill="1" applyBorder="1" applyAlignment="1" applyProtection="1">
      <alignment horizontal="left" vertical="center"/>
      <protection locked="0"/>
    </xf>
    <xf numFmtId="0" fontId="2" fillId="35" borderId="21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7" borderId="12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35" borderId="12" xfId="0" applyFont="1" applyFill="1" applyBorder="1" applyAlignment="1" applyProtection="1">
      <alignment vertical="center" wrapText="1"/>
      <protection locked="0"/>
    </xf>
    <xf numFmtId="0" fontId="18" fillId="35" borderId="12" xfId="0" applyFont="1" applyFill="1" applyBorder="1" applyAlignment="1" applyProtection="1">
      <alignment vertical="center"/>
      <protection locked="0"/>
    </xf>
    <xf numFmtId="0" fontId="13" fillId="36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8" fillId="35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 locked="0"/>
    </xf>
    <xf numFmtId="2" fontId="22" fillId="33" borderId="10" xfId="0" applyNumberFormat="1" applyFont="1" applyFill="1" applyBorder="1" applyAlignment="1" applyProtection="1">
      <alignment horizontal="right" vertical="center" wrapText="1"/>
      <protection/>
    </xf>
    <xf numFmtId="2" fontId="14" fillId="0" borderId="10" xfId="0" applyNumberFormat="1" applyFont="1" applyBorder="1" applyAlignment="1" applyProtection="1">
      <alignment horizontal="right" vertical="center" wrapText="1"/>
      <protection locked="0"/>
    </xf>
    <xf numFmtId="2" fontId="22" fillId="35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2" fontId="1" fillId="34" borderId="0" xfId="0" applyNumberFormat="1" applyFont="1" applyFill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2" fontId="25" fillId="0" borderId="0" xfId="0" applyNumberFormat="1" applyFont="1" applyAlignment="1" applyProtection="1">
      <alignment vertical="center"/>
      <protection locked="0"/>
    </xf>
    <xf numFmtId="2" fontId="18" fillId="35" borderId="12" xfId="0" applyNumberFormat="1" applyFont="1" applyFill="1" applyBorder="1" applyAlignment="1" applyProtection="1">
      <alignment vertical="center"/>
      <protection/>
    </xf>
    <xf numFmtId="2" fontId="18" fillId="36" borderId="12" xfId="0" applyNumberFormat="1" applyFont="1" applyFill="1" applyBorder="1" applyAlignment="1" applyProtection="1">
      <alignment vertical="center"/>
      <protection/>
    </xf>
    <xf numFmtId="2" fontId="13" fillId="0" borderId="12" xfId="0" applyNumberFormat="1" applyFont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2" fontId="1" fillId="34" borderId="0" xfId="0" applyNumberFormat="1" applyFont="1" applyFill="1" applyBorder="1" applyAlignment="1" applyProtection="1">
      <alignment vertical="center"/>
      <protection locked="0"/>
    </xf>
    <xf numFmtId="2" fontId="1" fillId="34" borderId="0" xfId="0" applyNumberFormat="1" applyFont="1" applyFill="1" applyAlignment="1" applyProtection="1">
      <alignment vertical="center"/>
      <protection locked="0"/>
    </xf>
    <xf numFmtId="2" fontId="5" fillId="34" borderId="0" xfId="0" applyNumberFormat="1" applyFont="1" applyFill="1" applyAlignment="1" applyProtection="1">
      <alignment vertical="center" wrapText="1"/>
      <protection locked="0"/>
    </xf>
    <xf numFmtId="2" fontId="1" fillId="34" borderId="12" xfId="0" applyNumberFormat="1" applyFont="1" applyFill="1" applyBorder="1" applyAlignment="1" applyProtection="1">
      <alignment vertical="center" wrapText="1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1" fillId="36" borderId="12" xfId="0" applyNumberFormat="1" applyFont="1" applyFill="1" applyBorder="1" applyAlignment="1" applyProtection="1">
      <alignment vertical="center" wrapText="1"/>
      <protection locked="0"/>
    </xf>
    <xf numFmtId="2" fontId="1" fillId="34" borderId="0" xfId="0" applyNumberFormat="1" applyFont="1" applyFill="1" applyBorder="1" applyAlignment="1" applyProtection="1">
      <alignment vertical="center" wrapText="1"/>
      <protection locked="0"/>
    </xf>
    <xf numFmtId="2" fontId="1" fillId="34" borderId="0" xfId="0" applyNumberFormat="1" applyFont="1" applyFill="1" applyAlignment="1" applyProtection="1">
      <alignment vertical="center" wrapText="1"/>
      <protection locked="0"/>
    </xf>
    <xf numFmtId="2" fontId="22" fillId="35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vertical="center"/>
    </xf>
    <xf numFmtId="2" fontId="22" fillId="33" borderId="27" xfId="0" applyNumberFormat="1" applyFont="1" applyFill="1" applyBorder="1" applyAlignment="1" applyProtection="1">
      <alignment horizontal="right" vertical="center" wrapText="1"/>
      <protection/>
    </xf>
    <xf numFmtId="2" fontId="22" fillId="33" borderId="11" xfId="0" applyNumberFormat="1" applyFont="1" applyFill="1" applyBorder="1" applyAlignment="1" applyProtection="1">
      <alignment horizontal="right" vertical="center" wrapText="1"/>
      <protection/>
    </xf>
    <xf numFmtId="2" fontId="14" fillId="0" borderId="28" xfId="0" applyNumberFormat="1" applyFont="1" applyBorder="1" applyAlignment="1" applyProtection="1">
      <alignment horizontal="right" vertical="center" wrapText="1"/>
      <protection locked="0"/>
    </xf>
    <xf numFmtId="2" fontId="22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4" borderId="12" xfId="0" applyFont="1" applyFill="1" applyBorder="1" applyAlignment="1" applyProtection="1" quotePrefix="1">
      <alignment horizontal="center" vertical="center" wrapText="1"/>
      <protection locked="0"/>
    </xf>
    <xf numFmtId="16" fontId="1" fillId="34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34" borderId="16" xfId="0" applyFont="1" applyFill="1" applyBorder="1" applyAlignment="1" applyProtection="1" quotePrefix="1">
      <alignment horizontal="center" vertical="center" wrapText="1"/>
      <protection locked="0"/>
    </xf>
    <xf numFmtId="16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16" fontId="1" fillId="35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36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 applyProtection="1">
      <alignment horizontal="center" vertical="center"/>
      <protection locked="0"/>
    </xf>
    <xf numFmtId="0" fontId="28" fillId="35" borderId="12" xfId="0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horizontal="right" vertical="center"/>
      <protection locked="0"/>
    </xf>
    <xf numFmtId="2" fontId="13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2" fontId="2" fillId="35" borderId="12" xfId="0" applyNumberFormat="1" applyFont="1" applyFill="1" applyBorder="1" applyAlignment="1" applyProtection="1">
      <alignment vertical="center" wrapText="1"/>
      <protection/>
    </xf>
    <xf numFmtId="2" fontId="2" fillId="36" borderId="12" xfId="0" applyNumberFormat="1" applyFont="1" applyFill="1" applyBorder="1" applyAlignment="1" applyProtection="1">
      <alignment vertical="center" wrapText="1"/>
      <protection/>
    </xf>
    <xf numFmtId="2" fontId="2" fillId="37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Fill="1" applyBorder="1" applyAlignment="1" applyProtection="1">
      <alignment horizontal="right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 quotePrefix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vertical="center" wrapText="1"/>
      <protection locked="0"/>
    </xf>
    <xf numFmtId="2" fontId="1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16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2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0" xfId="49" applyFont="1" applyBorder="1" applyAlignment="1">
      <alignment horizontal="left" vertical="center" wrapText="1"/>
      <protection/>
    </xf>
    <xf numFmtId="0" fontId="1" fillId="0" borderId="0" xfId="49" applyFont="1" applyBorder="1" applyAlignment="1">
      <alignment horizontal="left" vertical="top" wrapText="1"/>
      <protection/>
    </xf>
    <xf numFmtId="0" fontId="1" fillId="0" borderId="0" xfId="49" applyFont="1" applyBorder="1" applyAlignment="1">
      <alignment horizontal="center" vertical="top" wrapText="1"/>
      <protection/>
    </xf>
    <xf numFmtId="0" fontId="1" fillId="0" borderId="0" xfId="49" applyFont="1" applyAlignment="1">
      <alignment horizontal="center" vertical="top" wrapText="1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0" fontId="1" fillId="0" borderId="0" xfId="49" applyFont="1" applyFill="1" applyBorder="1" applyAlignment="1">
      <alignment horizontal="center" vertical="top" wrapText="1"/>
      <protection/>
    </xf>
    <xf numFmtId="0" fontId="0" fillId="0" borderId="0" xfId="49" applyAlignment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vertical="center"/>
      <protection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38" borderId="12" xfId="0" applyNumberFormat="1" applyFont="1" applyFill="1" applyBorder="1" applyAlignment="1" applyProtection="1">
      <alignment vertical="center"/>
      <protection locked="0"/>
    </xf>
    <xf numFmtId="2" fontId="5" fillId="38" borderId="0" xfId="0" applyNumberFormat="1" applyFont="1" applyFill="1" applyAlignment="1" applyProtection="1">
      <alignment vertical="center"/>
      <protection locked="0"/>
    </xf>
    <xf numFmtId="0" fontId="0" fillId="38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49" applyFill="1" applyBorder="1" applyAlignment="1">
      <alignment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34" borderId="0" xfId="0" applyFont="1" applyFill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left" vertical="center" wrapText="1"/>
      <protection locked="0"/>
    </xf>
    <xf numFmtId="2" fontId="1" fillId="34" borderId="0" xfId="0" applyNumberFormat="1" applyFont="1" applyFill="1" applyAlignment="1" applyProtection="1">
      <alignment horizontal="center" vertical="center" wrapText="1"/>
      <protection locked="0"/>
    </xf>
    <xf numFmtId="2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1" fillId="37" borderId="13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justify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vertical="center" wrapText="1"/>
      <protection locked="0"/>
    </xf>
    <xf numFmtId="0" fontId="18" fillId="35" borderId="12" xfId="0" applyFont="1" applyFill="1" applyBorder="1" applyAlignment="1" applyProtection="1">
      <alignment vertical="center" wrapText="1"/>
      <protection locked="0"/>
    </xf>
    <xf numFmtId="0" fontId="28" fillId="35" borderId="12" xfId="0" applyFont="1" applyFill="1" applyBorder="1" applyAlignment="1" applyProtection="1">
      <alignment vertical="center"/>
      <protection locked="0"/>
    </xf>
    <xf numFmtId="0" fontId="13" fillId="36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0" fontId="13" fillId="36" borderId="12" xfId="0" applyFont="1" applyFill="1" applyBorder="1" applyAlignment="1" applyProtection="1">
      <alignment vertical="center" wrapText="1"/>
      <protection locked="0"/>
    </xf>
    <xf numFmtId="0" fontId="27" fillId="0" borderId="12" xfId="0" applyFont="1" applyFill="1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18" fillId="35" borderId="13" xfId="0" applyFont="1" applyFill="1" applyBorder="1" applyAlignment="1" applyProtection="1">
      <alignment horizontal="left" vertical="center"/>
      <protection locked="0"/>
    </xf>
    <xf numFmtId="0" fontId="28" fillId="35" borderId="17" xfId="0" applyFont="1" applyFill="1" applyBorder="1" applyAlignment="1" applyProtection="1">
      <alignment vertical="center"/>
      <protection locked="0"/>
    </xf>
    <xf numFmtId="0" fontId="28" fillId="35" borderId="16" xfId="0" applyFont="1" applyFill="1" applyBorder="1" applyAlignment="1" applyProtection="1">
      <alignment vertical="center"/>
      <protection locked="0"/>
    </xf>
    <xf numFmtId="0" fontId="18" fillId="35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vertical="center" wrapText="1"/>
      <protection locked="0"/>
    </xf>
    <xf numFmtId="0" fontId="5" fillId="35" borderId="17" xfId="0" applyFont="1" applyFill="1" applyBorder="1" applyAlignment="1" applyProtection="1">
      <alignment vertical="center" wrapText="1"/>
      <protection locked="0"/>
    </xf>
    <xf numFmtId="0" fontId="5" fillId="35" borderId="16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35" borderId="13" xfId="0" applyFont="1" applyFill="1" applyBorder="1" applyAlignment="1" applyProtection="1">
      <alignment horizontal="left"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5" fillId="35" borderId="16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" fillId="0" borderId="0" xfId="49" applyFont="1" applyBorder="1" applyAlignment="1">
      <alignment horizontal="left" vertical="top" wrapText="1"/>
      <protection/>
    </xf>
    <xf numFmtId="0" fontId="1" fillId="0" borderId="0" xfId="49" applyFont="1" applyAlignment="1">
      <alignment horizontal="center" vertical="top" wrapText="1"/>
      <protection/>
    </xf>
    <xf numFmtId="0" fontId="13" fillId="0" borderId="0" xfId="49" applyFont="1" applyFill="1" applyBorder="1" applyAlignment="1">
      <alignment horizontal="left" vertical="center" wrapText="1"/>
      <protection/>
    </xf>
    <xf numFmtId="0" fontId="1" fillId="0" borderId="0" xfId="49" applyFont="1" applyFill="1" applyBorder="1" applyAlignment="1">
      <alignment horizontal="left" vertical="top" wrapText="1"/>
      <protection/>
    </xf>
    <xf numFmtId="0" fontId="1" fillId="0" borderId="0" xfId="49" applyFont="1" applyFill="1" applyAlignment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3" fillId="0" borderId="0" xfId="49" applyFont="1" applyBorder="1" applyAlignment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20VSAFAS3-5p" xfId="48"/>
    <cellStyle name="Normal_3VSAFASpp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17" customWidth="1"/>
    <col min="2" max="2" width="3.140625" style="18" customWidth="1"/>
    <col min="3" max="3" width="2.7109375" style="18" customWidth="1"/>
    <col min="4" max="4" width="43.7109375" style="18" customWidth="1"/>
    <col min="5" max="5" width="7.7109375" style="15" customWidth="1"/>
    <col min="6" max="6" width="11.8515625" style="146" customWidth="1"/>
    <col min="7" max="7" width="12.8515625" style="146" customWidth="1"/>
    <col min="8" max="46" width="9.140625" style="223" customWidth="1"/>
    <col min="47" max="16384" width="9.140625" style="17" customWidth="1"/>
  </cols>
  <sheetData>
    <row r="1" spans="1:7" ht="12.75">
      <c r="A1" s="14"/>
      <c r="B1" s="15"/>
      <c r="C1" s="15"/>
      <c r="D1" s="15"/>
      <c r="E1" s="16"/>
      <c r="F1" s="145"/>
      <c r="G1" s="145"/>
    </row>
    <row r="2" spans="5:23" ht="12.75">
      <c r="E2" s="308" t="s">
        <v>42</v>
      </c>
      <c r="F2" s="309"/>
      <c r="G2" s="309"/>
      <c r="M2" s="284"/>
      <c r="N2" s="285"/>
      <c r="O2" s="285"/>
      <c r="U2" s="284"/>
      <c r="V2" s="285"/>
      <c r="W2" s="285"/>
    </row>
    <row r="3" spans="5:23" ht="12.75">
      <c r="E3" s="310" t="s">
        <v>43</v>
      </c>
      <c r="F3" s="311"/>
      <c r="G3" s="311"/>
      <c r="M3" s="286"/>
      <c r="N3" s="287"/>
      <c r="O3" s="287"/>
      <c r="U3" s="286"/>
      <c r="V3" s="287"/>
      <c r="W3" s="287"/>
    </row>
    <row r="5" spans="1:23" ht="12.75">
      <c r="A5" s="312" t="s">
        <v>44</v>
      </c>
      <c r="B5" s="313"/>
      <c r="C5" s="313"/>
      <c r="D5" s="313"/>
      <c r="E5" s="313"/>
      <c r="F5" s="314"/>
      <c r="G5" s="314"/>
      <c r="Q5" s="288"/>
      <c r="R5" s="289"/>
      <c r="S5" s="289"/>
      <c r="T5" s="289"/>
      <c r="U5" s="289"/>
      <c r="V5" s="280"/>
      <c r="W5" s="280"/>
    </row>
    <row r="6" spans="1:23" ht="12.75">
      <c r="A6" s="315"/>
      <c r="B6" s="315"/>
      <c r="C6" s="315"/>
      <c r="D6" s="315"/>
      <c r="E6" s="315"/>
      <c r="F6" s="315"/>
      <c r="G6" s="315"/>
      <c r="Q6" s="290"/>
      <c r="R6" s="290"/>
      <c r="S6" s="290"/>
      <c r="T6" s="290"/>
      <c r="U6" s="290"/>
      <c r="V6" s="290"/>
      <c r="W6" s="290"/>
    </row>
    <row r="7" spans="1:23" ht="12.75" customHeight="1">
      <c r="A7" s="316" t="s">
        <v>258</v>
      </c>
      <c r="B7" s="317"/>
      <c r="C7" s="317"/>
      <c r="D7" s="317"/>
      <c r="E7" s="317"/>
      <c r="F7" s="318"/>
      <c r="G7" s="318"/>
      <c r="Q7" s="291"/>
      <c r="R7" s="292"/>
      <c r="S7" s="292"/>
      <c r="T7" s="292"/>
      <c r="U7" s="292"/>
      <c r="V7" s="293"/>
      <c r="W7" s="293"/>
    </row>
    <row r="8" spans="1:23" ht="12.75">
      <c r="A8" s="322" t="s">
        <v>167</v>
      </c>
      <c r="B8" s="323"/>
      <c r="C8" s="323"/>
      <c r="D8" s="323"/>
      <c r="E8" s="323"/>
      <c r="F8" s="314"/>
      <c r="G8" s="314"/>
      <c r="Q8" s="278"/>
      <c r="R8" s="279"/>
      <c r="S8" s="279"/>
      <c r="T8" s="279"/>
      <c r="U8" s="279"/>
      <c r="V8" s="280"/>
      <c r="W8" s="280"/>
    </row>
    <row r="9" spans="1:23" ht="12.75" customHeight="1">
      <c r="A9" s="306" t="s">
        <v>259</v>
      </c>
      <c r="B9" s="324"/>
      <c r="C9" s="324"/>
      <c r="D9" s="324"/>
      <c r="E9" s="324"/>
      <c r="F9" s="325"/>
      <c r="G9" s="325"/>
      <c r="Q9" s="281"/>
      <c r="R9" s="282"/>
      <c r="S9" s="282"/>
      <c r="T9" s="282"/>
      <c r="U9" s="282"/>
      <c r="V9" s="283"/>
      <c r="W9" s="283"/>
    </row>
    <row r="10" spans="1:7" ht="12.75">
      <c r="A10" s="326" t="s">
        <v>166</v>
      </c>
      <c r="B10" s="327"/>
      <c r="C10" s="327"/>
      <c r="D10" s="327"/>
      <c r="E10" s="327"/>
      <c r="F10" s="328"/>
      <c r="G10" s="328"/>
    </row>
    <row r="11" spans="1:7" ht="12.75">
      <c r="A11" s="328"/>
      <c r="B11" s="328"/>
      <c r="C11" s="328"/>
      <c r="D11" s="328"/>
      <c r="E11" s="328"/>
      <c r="F11" s="328"/>
      <c r="G11" s="328"/>
    </row>
    <row r="12" spans="1:24" ht="12.75" customHeight="1">
      <c r="A12" s="329"/>
      <c r="B12" s="330"/>
      <c r="C12" s="330"/>
      <c r="D12" s="330"/>
      <c r="E12" s="330"/>
      <c r="G12" s="147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1:7" ht="12.75" customHeight="1">
      <c r="A13" s="296" t="s">
        <v>45</v>
      </c>
      <c r="B13" s="297"/>
      <c r="C13" s="297"/>
      <c r="D13" s="297"/>
      <c r="E13" s="297"/>
      <c r="F13" s="298"/>
      <c r="G13" s="298"/>
    </row>
    <row r="14" spans="1:7" ht="12.75">
      <c r="A14" s="296" t="s">
        <v>282</v>
      </c>
      <c r="B14" s="297"/>
      <c r="C14" s="297"/>
      <c r="D14" s="297"/>
      <c r="E14" s="297"/>
      <c r="F14" s="298"/>
      <c r="G14" s="298"/>
    </row>
    <row r="15" spans="1:7" ht="12.75">
      <c r="A15" s="20"/>
      <c r="B15" s="22"/>
      <c r="C15" s="22"/>
      <c r="D15" s="22"/>
      <c r="E15" s="22"/>
      <c r="F15" s="147"/>
      <c r="G15" s="147"/>
    </row>
    <row r="16" spans="1:7" ht="12.75">
      <c r="A16" s="303" t="s">
        <v>283</v>
      </c>
      <c r="B16" s="304"/>
      <c r="C16" s="304"/>
      <c r="D16" s="304"/>
      <c r="E16" s="304"/>
      <c r="F16" s="305"/>
      <c r="G16" s="305"/>
    </row>
    <row r="17" spans="1:7" ht="12.75">
      <c r="A17" s="306" t="s">
        <v>46</v>
      </c>
      <c r="B17" s="306"/>
      <c r="C17" s="306"/>
      <c r="D17" s="306"/>
      <c r="E17" s="306"/>
      <c r="F17" s="307"/>
      <c r="G17" s="307"/>
    </row>
    <row r="18" spans="1:7" ht="12.75" customHeight="1">
      <c r="A18" s="20"/>
      <c r="B18" s="19"/>
      <c r="C18" s="19"/>
      <c r="D18" s="299" t="s">
        <v>260</v>
      </c>
      <c r="E18" s="299"/>
      <c r="F18" s="299"/>
      <c r="G18" s="299"/>
    </row>
    <row r="19" spans="1:24" ht="67.5" customHeight="1">
      <c r="A19" s="23" t="s">
        <v>47</v>
      </c>
      <c r="B19" s="300" t="s">
        <v>48</v>
      </c>
      <c r="C19" s="301"/>
      <c r="D19" s="302"/>
      <c r="E19" s="184" t="s">
        <v>49</v>
      </c>
      <c r="F19" s="262" t="s">
        <v>284</v>
      </c>
      <c r="G19" s="253" t="s">
        <v>269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1:46" s="18" customFormat="1" ht="12.75" customHeight="1">
      <c r="A20" s="25" t="s">
        <v>50</v>
      </c>
      <c r="B20" s="26" t="s">
        <v>51</v>
      </c>
      <c r="C20" s="27"/>
      <c r="D20" s="28"/>
      <c r="E20" s="29"/>
      <c r="F20" s="188">
        <f>F21+F27+F38+F39</f>
        <v>253467.65000000002</v>
      </c>
      <c r="G20" s="188">
        <f>G21+G27+G38+G39</f>
        <v>277275.46</v>
      </c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</row>
    <row r="21" spans="1:46" s="18" customFormat="1" ht="12.75" customHeight="1">
      <c r="A21" s="30" t="s">
        <v>52</v>
      </c>
      <c r="B21" s="31" t="s">
        <v>53</v>
      </c>
      <c r="C21" s="32"/>
      <c r="D21" s="33"/>
      <c r="E21" s="34"/>
      <c r="F21" s="189">
        <f>F22+F23+F24+F25+F26</f>
        <v>0</v>
      </c>
      <c r="G21" s="189">
        <f>G22+G23+G24+G25+G26</f>
        <v>0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</row>
    <row r="22" spans="1:46" s="18" customFormat="1" ht="12.75" customHeight="1">
      <c r="A22" s="35" t="s">
        <v>54</v>
      </c>
      <c r="B22" s="36"/>
      <c r="C22" s="37" t="s">
        <v>55</v>
      </c>
      <c r="D22" s="38"/>
      <c r="E22" s="39"/>
      <c r="F22" s="148">
        <v>0</v>
      </c>
      <c r="G22" s="148">
        <v>0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</row>
    <row r="23" spans="1:46" s="18" customFormat="1" ht="12.75" customHeight="1">
      <c r="A23" s="35" t="s">
        <v>56</v>
      </c>
      <c r="B23" s="36"/>
      <c r="C23" s="37" t="s">
        <v>57</v>
      </c>
      <c r="D23" s="40"/>
      <c r="E23" s="41"/>
      <c r="F23" s="148">
        <v>0</v>
      </c>
      <c r="G23" s="202">
        <v>0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</row>
    <row r="24" spans="1:46" s="18" customFormat="1" ht="12.75" customHeight="1">
      <c r="A24" s="35" t="s">
        <v>58</v>
      </c>
      <c r="B24" s="36"/>
      <c r="C24" s="37" t="s">
        <v>59</v>
      </c>
      <c r="D24" s="40"/>
      <c r="E24" s="41"/>
      <c r="F24" s="148">
        <v>0</v>
      </c>
      <c r="G24" s="148">
        <v>0</v>
      </c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</row>
    <row r="25" spans="1:46" s="18" customFormat="1" ht="12.75" customHeight="1">
      <c r="A25" s="35" t="s">
        <v>60</v>
      </c>
      <c r="B25" s="36"/>
      <c r="C25" s="37" t="s">
        <v>61</v>
      </c>
      <c r="D25" s="40"/>
      <c r="E25" s="42"/>
      <c r="F25" s="148">
        <v>0</v>
      </c>
      <c r="G25" s="148">
        <v>0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</row>
    <row r="26" spans="1:46" s="18" customFormat="1" ht="12.75" customHeight="1">
      <c r="A26" s="43" t="s">
        <v>62</v>
      </c>
      <c r="B26" s="36"/>
      <c r="C26" s="44" t="s">
        <v>63</v>
      </c>
      <c r="D26" s="38"/>
      <c r="E26" s="42"/>
      <c r="F26" s="148">
        <v>0</v>
      </c>
      <c r="G26" s="148">
        <v>0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</row>
    <row r="27" spans="1:46" s="18" customFormat="1" ht="12.75" customHeight="1">
      <c r="A27" s="45" t="s">
        <v>64</v>
      </c>
      <c r="B27" s="46" t="s">
        <v>65</v>
      </c>
      <c r="C27" s="47"/>
      <c r="D27" s="48"/>
      <c r="E27" s="30">
        <v>1</v>
      </c>
      <c r="F27" s="189">
        <f>F28+F29+F30+F31+F32+F33+F35+F37+F36+F34</f>
        <v>253467.65000000002</v>
      </c>
      <c r="G27" s="189">
        <f>G28+G29+G30+G31+G32+G33+G35+G37+G36+G34</f>
        <v>277275.46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</row>
    <row r="28" spans="1:46" s="18" customFormat="1" ht="12.75" customHeight="1">
      <c r="A28" s="35" t="s">
        <v>66</v>
      </c>
      <c r="B28" s="36"/>
      <c r="C28" s="37" t="s">
        <v>67</v>
      </c>
      <c r="D28" s="40"/>
      <c r="E28" s="41"/>
      <c r="F28" s="148">
        <v>0</v>
      </c>
      <c r="G28" s="148">
        <v>0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</row>
    <row r="29" spans="1:46" s="18" customFormat="1" ht="12.75" customHeight="1">
      <c r="A29" s="35" t="s">
        <v>68</v>
      </c>
      <c r="B29" s="36"/>
      <c r="C29" s="37" t="s">
        <v>69</v>
      </c>
      <c r="D29" s="40"/>
      <c r="E29" s="41"/>
      <c r="F29" s="148">
        <v>150576.37</v>
      </c>
      <c r="G29" s="202">
        <v>200768.47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</row>
    <row r="30" spans="1:46" s="18" customFormat="1" ht="12.75" customHeight="1">
      <c r="A30" s="35" t="s">
        <v>70</v>
      </c>
      <c r="B30" s="36"/>
      <c r="C30" s="37" t="s">
        <v>71</v>
      </c>
      <c r="D30" s="40"/>
      <c r="E30" s="41"/>
      <c r="F30" s="148">
        <v>0</v>
      </c>
      <c r="G30" s="202">
        <v>0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</row>
    <row r="31" spans="1:46" s="18" customFormat="1" ht="12.75" customHeight="1">
      <c r="A31" s="35" t="s">
        <v>72</v>
      </c>
      <c r="B31" s="36"/>
      <c r="C31" s="37" t="s">
        <v>73</v>
      </c>
      <c r="D31" s="40"/>
      <c r="E31" s="41"/>
      <c r="F31" s="148">
        <v>0</v>
      </c>
      <c r="G31" s="202">
        <v>0</v>
      </c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</row>
    <row r="32" spans="1:46" s="18" customFormat="1" ht="12.75" customHeight="1">
      <c r="A32" s="35" t="s">
        <v>74</v>
      </c>
      <c r="B32" s="36"/>
      <c r="C32" s="37" t="s">
        <v>75</v>
      </c>
      <c r="D32" s="40"/>
      <c r="E32" s="41"/>
      <c r="F32" s="148">
        <v>3434.57</v>
      </c>
      <c r="G32" s="202">
        <v>5134.4</v>
      </c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</row>
    <row r="33" spans="1:46" s="18" customFormat="1" ht="12.75" customHeight="1">
      <c r="A33" s="35" t="s">
        <v>76</v>
      </c>
      <c r="B33" s="36"/>
      <c r="C33" s="37" t="s">
        <v>77</v>
      </c>
      <c r="D33" s="40"/>
      <c r="E33" s="41"/>
      <c r="F33" s="148">
        <v>96632.33</v>
      </c>
      <c r="G33" s="202">
        <v>67852.15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  <row r="34" spans="1:46" s="18" customFormat="1" ht="12.75" customHeight="1">
      <c r="A34" s="35" t="s">
        <v>78</v>
      </c>
      <c r="B34" s="36"/>
      <c r="C34" s="37" t="s">
        <v>79</v>
      </c>
      <c r="D34" s="40"/>
      <c r="E34" s="41"/>
      <c r="F34" s="148">
        <v>0</v>
      </c>
      <c r="G34" s="202">
        <v>0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</row>
    <row r="35" spans="1:46" s="18" customFormat="1" ht="12.75" customHeight="1">
      <c r="A35" s="35" t="s">
        <v>80</v>
      </c>
      <c r="B35" s="36"/>
      <c r="C35" s="37" t="s">
        <v>81</v>
      </c>
      <c r="D35" s="40"/>
      <c r="E35" s="41"/>
      <c r="F35" s="148">
        <v>2824.38</v>
      </c>
      <c r="G35" s="202">
        <v>3520.44</v>
      </c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</row>
    <row r="36" spans="1:46" s="18" customFormat="1" ht="12.75" customHeight="1">
      <c r="A36" s="35" t="s">
        <v>82</v>
      </c>
      <c r="B36" s="50"/>
      <c r="C36" s="51" t="s">
        <v>83</v>
      </c>
      <c r="D36" s="52"/>
      <c r="E36" s="41"/>
      <c r="F36" s="148">
        <v>0</v>
      </c>
      <c r="G36" s="202">
        <v>0</v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</row>
    <row r="37" spans="1:46" s="18" customFormat="1" ht="12.75" customHeight="1">
      <c r="A37" s="35" t="s">
        <v>84</v>
      </c>
      <c r="B37" s="36"/>
      <c r="C37" s="37" t="s">
        <v>85</v>
      </c>
      <c r="D37" s="40"/>
      <c r="E37" s="42"/>
      <c r="F37" s="148">
        <v>0</v>
      </c>
      <c r="G37" s="148">
        <v>0</v>
      </c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</row>
    <row r="38" spans="1:46" s="18" customFormat="1" ht="12.75" customHeight="1">
      <c r="A38" s="53" t="s">
        <v>86</v>
      </c>
      <c r="B38" s="54" t="s">
        <v>87</v>
      </c>
      <c r="C38" s="54"/>
      <c r="D38" s="42"/>
      <c r="E38" s="42"/>
      <c r="F38" s="148">
        <v>0</v>
      </c>
      <c r="G38" s="148">
        <v>0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</row>
    <row r="39" spans="1:46" s="18" customFormat="1" ht="12.75" customHeight="1">
      <c r="A39" s="53" t="s">
        <v>88</v>
      </c>
      <c r="B39" s="54" t="s">
        <v>168</v>
      </c>
      <c r="C39" s="54"/>
      <c r="D39" s="42"/>
      <c r="E39" s="55"/>
      <c r="F39" s="148">
        <v>0</v>
      </c>
      <c r="G39" s="148">
        <v>0</v>
      </c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</row>
    <row r="40" spans="1:46" s="18" customFormat="1" ht="12.75" customHeight="1">
      <c r="A40" s="24" t="s">
        <v>89</v>
      </c>
      <c r="B40" s="56" t="s">
        <v>90</v>
      </c>
      <c r="C40" s="57"/>
      <c r="D40" s="58"/>
      <c r="E40" s="41"/>
      <c r="F40" s="148">
        <v>0</v>
      </c>
      <c r="G40" s="148">
        <v>0</v>
      </c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</row>
    <row r="41" spans="1:46" s="18" customFormat="1" ht="12.75" customHeight="1">
      <c r="A41" s="25" t="s">
        <v>91</v>
      </c>
      <c r="B41" s="26" t="s">
        <v>92</v>
      </c>
      <c r="C41" s="27"/>
      <c r="D41" s="28"/>
      <c r="E41" s="59"/>
      <c r="F41" s="188">
        <f>F42+F48+F49+F56+F57</f>
        <v>128227.88</v>
      </c>
      <c r="G41" s="188">
        <f>G42+G48+G49+G56+G57</f>
        <v>54022.7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spans="1:46" s="18" customFormat="1" ht="12.75" customHeight="1">
      <c r="A42" s="30" t="s">
        <v>52</v>
      </c>
      <c r="B42" s="31" t="s">
        <v>93</v>
      </c>
      <c r="C42" s="60"/>
      <c r="D42" s="61"/>
      <c r="E42" s="30">
        <v>2</v>
      </c>
      <c r="F42" s="189">
        <f>F43+F44+F45+F46+F47</f>
        <v>119.72</v>
      </c>
      <c r="G42" s="189">
        <f>G43+G44+G45+G46+G47</f>
        <v>106.4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</row>
    <row r="43" spans="1:46" s="18" customFormat="1" ht="12.75" customHeight="1">
      <c r="A43" s="62" t="s">
        <v>54</v>
      </c>
      <c r="B43" s="50"/>
      <c r="C43" s="51" t="s">
        <v>94</v>
      </c>
      <c r="D43" s="52"/>
      <c r="E43" s="41"/>
      <c r="F43" s="148">
        <v>0</v>
      </c>
      <c r="G43" s="148">
        <v>0</v>
      </c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</row>
    <row r="44" spans="1:46" s="18" customFormat="1" ht="12.75" customHeight="1">
      <c r="A44" s="62" t="s">
        <v>56</v>
      </c>
      <c r="B44" s="50"/>
      <c r="C44" s="51" t="s">
        <v>95</v>
      </c>
      <c r="D44" s="52"/>
      <c r="E44" s="41"/>
      <c r="F44" s="148">
        <v>119.72</v>
      </c>
      <c r="G44" s="148">
        <v>106.4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</row>
    <row r="45" spans="1:46" s="18" customFormat="1" ht="12.75">
      <c r="A45" s="62" t="s">
        <v>58</v>
      </c>
      <c r="B45" s="50"/>
      <c r="C45" s="51" t="s">
        <v>96</v>
      </c>
      <c r="D45" s="52"/>
      <c r="E45" s="41"/>
      <c r="F45" s="148">
        <v>0</v>
      </c>
      <c r="G45" s="148">
        <v>0</v>
      </c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</row>
    <row r="46" spans="1:46" s="18" customFormat="1" ht="12.75">
      <c r="A46" s="62" t="s">
        <v>60</v>
      </c>
      <c r="B46" s="50"/>
      <c r="C46" s="51" t="s">
        <v>97</v>
      </c>
      <c r="D46" s="52"/>
      <c r="E46" s="41"/>
      <c r="F46" s="148">
        <v>0</v>
      </c>
      <c r="G46" s="148">
        <v>0</v>
      </c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</row>
    <row r="47" spans="1:46" s="18" customFormat="1" ht="12.75" customHeight="1">
      <c r="A47" s="62" t="s">
        <v>62</v>
      </c>
      <c r="B47" s="63"/>
      <c r="C47" s="294" t="s">
        <v>98</v>
      </c>
      <c r="D47" s="295"/>
      <c r="E47" s="41"/>
      <c r="F47" s="148">
        <v>0</v>
      </c>
      <c r="G47" s="148">
        <v>0</v>
      </c>
      <c r="H47" s="222"/>
      <c r="I47" s="222"/>
      <c r="J47" s="222"/>
      <c r="K47" s="276"/>
      <c r="L47" s="277"/>
      <c r="M47" s="222"/>
      <c r="N47" s="222"/>
      <c r="O47" s="222"/>
      <c r="P47" s="222"/>
      <c r="Q47" s="222"/>
      <c r="R47" s="222"/>
      <c r="S47" s="276"/>
      <c r="T47" s="277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</row>
    <row r="48" spans="1:46" s="18" customFormat="1" ht="12.75" customHeight="1">
      <c r="A48" s="64" t="s">
        <v>64</v>
      </c>
      <c r="B48" s="65" t="s">
        <v>99</v>
      </c>
      <c r="C48" s="66"/>
      <c r="D48" s="67"/>
      <c r="E48" s="53">
        <v>3</v>
      </c>
      <c r="F48" s="202">
        <v>1158.88</v>
      </c>
      <c r="G48" s="202">
        <v>1291.85</v>
      </c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</row>
    <row r="49" spans="1:46" s="18" customFormat="1" ht="12.75" customHeight="1">
      <c r="A49" s="30" t="s">
        <v>86</v>
      </c>
      <c r="B49" s="31" t="s">
        <v>100</v>
      </c>
      <c r="C49" s="60"/>
      <c r="D49" s="61"/>
      <c r="E49" s="49"/>
      <c r="F49" s="189">
        <f>F50+F51+F52+F53+F54+F55</f>
        <v>58849.490000000005</v>
      </c>
      <c r="G49" s="189">
        <f>G50+G51+G52+G53+G54+G55</f>
        <v>30788.429999999997</v>
      </c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</row>
    <row r="50" spans="1:46" s="18" customFormat="1" ht="12.75" customHeight="1">
      <c r="A50" s="62" t="s">
        <v>101</v>
      </c>
      <c r="B50" s="68"/>
      <c r="C50" s="69" t="s">
        <v>102</v>
      </c>
      <c r="D50" s="70"/>
      <c r="E50" s="42"/>
      <c r="F50" s="148">
        <v>0</v>
      </c>
      <c r="G50" s="148">
        <v>0</v>
      </c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</row>
    <row r="51" spans="1:46" s="18" customFormat="1" ht="12.75" customHeight="1">
      <c r="A51" s="71" t="s">
        <v>103</v>
      </c>
      <c r="B51" s="50"/>
      <c r="C51" s="51" t="s">
        <v>104</v>
      </c>
      <c r="D51" s="72"/>
      <c r="E51" s="73"/>
      <c r="F51" s="149">
        <v>0</v>
      </c>
      <c r="G51" s="149">
        <v>0</v>
      </c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</row>
    <row r="52" spans="1:46" s="18" customFormat="1" ht="12.75" customHeight="1">
      <c r="A52" s="62" t="s">
        <v>105</v>
      </c>
      <c r="B52" s="50"/>
      <c r="C52" s="51" t="s">
        <v>106</v>
      </c>
      <c r="D52" s="52"/>
      <c r="E52" s="64"/>
      <c r="F52" s="148">
        <v>0</v>
      </c>
      <c r="G52" s="148">
        <v>0</v>
      </c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</row>
    <row r="53" spans="1:46" s="18" customFormat="1" ht="12.75" customHeight="1">
      <c r="A53" s="62" t="s">
        <v>107</v>
      </c>
      <c r="B53" s="50"/>
      <c r="C53" s="294" t="s">
        <v>108</v>
      </c>
      <c r="D53" s="295"/>
      <c r="E53" s="164">
        <v>4</v>
      </c>
      <c r="F53" s="148">
        <v>5308.37</v>
      </c>
      <c r="G53" s="148">
        <v>5354.37</v>
      </c>
      <c r="H53" s="222"/>
      <c r="I53" s="222"/>
      <c r="J53" s="222"/>
      <c r="K53" s="276"/>
      <c r="L53" s="277"/>
      <c r="M53" s="222"/>
      <c r="N53" s="222"/>
      <c r="O53" s="222"/>
      <c r="P53" s="222"/>
      <c r="Q53" s="222"/>
      <c r="R53" s="222"/>
      <c r="S53" s="276"/>
      <c r="T53" s="277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</row>
    <row r="54" spans="1:46" s="18" customFormat="1" ht="12.75" customHeight="1">
      <c r="A54" s="62" t="s">
        <v>109</v>
      </c>
      <c r="B54" s="50"/>
      <c r="C54" s="51" t="s">
        <v>110</v>
      </c>
      <c r="D54" s="52"/>
      <c r="E54" s="209">
        <v>5</v>
      </c>
      <c r="F54" s="202">
        <v>53530.93</v>
      </c>
      <c r="G54" s="202">
        <v>23560.87</v>
      </c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</row>
    <row r="55" spans="1:46" s="18" customFormat="1" ht="12.75" customHeight="1">
      <c r="A55" s="62" t="s">
        <v>111</v>
      </c>
      <c r="B55" s="50"/>
      <c r="C55" s="51" t="s">
        <v>112</v>
      </c>
      <c r="D55" s="52"/>
      <c r="E55" s="64"/>
      <c r="F55" s="202">
        <v>10.19</v>
      </c>
      <c r="G55" s="202">
        <v>1873.19</v>
      </c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</row>
    <row r="56" spans="1:46" s="18" customFormat="1" ht="12.75" customHeight="1">
      <c r="A56" s="64" t="s">
        <v>88</v>
      </c>
      <c r="B56" s="75" t="s">
        <v>113</v>
      </c>
      <c r="C56" s="75"/>
      <c r="D56" s="76"/>
      <c r="E56" s="74"/>
      <c r="F56" s="148">
        <v>0</v>
      </c>
      <c r="G56" s="148">
        <v>0</v>
      </c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</row>
    <row r="57" spans="1:46" s="18" customFormat="1" ht="12.75" customHeight="1">
      <c r="A57" s="64" t="s">
        <v>114</v>
      </c>
      <c r="B57" s="75" t="s">
        <v>115</v>
      </c>
      <c r="C57" s="75"/>
      <c r="D57" s="76"/>
      <c r="E57" s="53"/>
      <c r="F57" s="202">
        <v>68099.79</v>
      </c>
      <c r="G57" s="202">
        <v>21836.02</v>
      </c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</row>
    <row r="58" spans="1:46" s="18" customFormat="1" ht="12.75" customHeight="1">
      <c r="A58" s="77"/>
      <c r="B58" s="78" t="s">
        <v>116</v>
      </c>
      <c r="C58" s="79"/>
      <c r="D58" s="80"/>
      <c r="E58" s="81"/>
      <c r="F58" s="190">
        <f>F20+F40+F41</f>
        <v>381695.53</v>
      </c>
      <c r="G58" s="190">
        <f>G20+G40+G41</f>
        <v>331298.16000000003</v>
      </c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</row>
    <row r="59" spans="1:46" s="18" customFormat="1" ht="12.75" customHeight="1">
      <c r="A59" s="25" t="s">
        <v>117</v>
      </c>
      <c r="B59" s="26" t="s">
        <v>118</v>
      </c>
      <c r="C59" s="26"/>
      <c r="D59" s="82"/>
      <c r="E59" s="120">
        <v>6</v>
      </c>
      <c r="F59" s="188">
        <f>F60+F61+F62+F63</f>
        <v>277555.26</v>
      </c>
      <c r="G59" s="188">
        <f>G60+G61+G62+G63</f>
        <v>280051.58</v>
      </c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</row>
    <row r="60" spans="1:46" s="18" customFormat="1" ht="12.75" customHeight="1">
      <c r="A60" s="53" t="s">
        <v>52</v>
      </c>
      <c r="B60" s="75" t="s">
        <v>119</v>
      </c>
      <c r="C60" s="75"/>
      <c r="D60" s="76"/>
      <c r="E60" s="64"/>
      <c r="F60" s="202">
        <v>1266.16</v>
      </c>
      <c r="G60" s="202">
        <v>0</v>
      </c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</row>
    <row r="61" spans="1:46" s="18" customFormat="1" ht="12.75" customHeight="1">
      <c r="A61" s="83" t="s">
        <v>64</v>
      </c>
      <c r="B61" s="210" t="s">
        <v>120</v>
      </c>
      <c r="C61" s="211"/>
      <c r="D61" s="212"/>
      <c r="E61" s="214"/>
      <c r="F61" s="215">
        <v>43766.61</v>
      </c>
      <c r="G61" s="215">
        <v>8167.34</v>
      </c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</row>
    <row r="62" spans="1:46" s="18" customFormat="1" ht="12.75" customHeight="1">
      <c r="A62" s="53" t="s">
        <v>86</v>
      </c>
      <c r="B62" s="331" t="s">
        <v>121</v>
      </c>
      <c r="C62" s="332"/>
      <c r="D62" s="295"/>
      <c r="E62" s="64"/>
      <c r="F62" s="216">
        <v>231901.8</v>
      </c>
      <c r="G62" s="216">
        <v>270852.07</v>
      </c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</row>
    <row r="63" spans="1:46" s="18" customFormat="1" ht="12.75" customHeight="1">
      <c r="A63" s="53" t="s">
        <v>122</v>
      </c>
      <c r="B63" s="75" t="s">
        <v>123</v>
      </c>
      <c r="C63" s="50"/>
      <c r="D63" s="213"/>
      <c r="E63" s="64"/>
      <c r="F63" s="216">
        <v>620.69</v>
      </c>
      <c r="G63" s="216">
        <v>1032.17</v>
      </c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</row>
    <row r="64" spans="1:46" s="18" customFormat="1" ht="12.75" customHeight="1">
      <c r="A64" s="25" t="s">
        <v>124</v>
      </c>
      <c r="B64" s="26" t="s">
        <v>125</v>
      </c>
      <c r="C64" s="27"/>
      <c r="D64" s="28"/>
      <c r="E64" s="120"/>
      <c r="F64" s="188">
        <f>F65+F69</f>
        <v>65217.64</v>
      </c>
      <c r="G64" s="188">
        <f>G65+G69</f>
        <v>28163.54</v>
      </c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</row>
    <row r="65" spans="1:46" s="18" customFormat="1" ht="12.75" customHeight="1">
      <c r="A65" s="30" t="s">
        <v>52</v>
      </c>
      <c r="B65" s="31" t="s">
        <v>126</v>
      </c>
      <c r="C65" s="60"/>
      <c r="D65" s="61"/>
      <c r="E65" s="30"/>
      <c r="F65" s="150">
        <f>F66+F67+F68</f>
        <v>0</v>
      </c>
      <c r="G65" s="150">
        <f>G66+G67+G68</f>
        <v>0</v>
      </c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</row>
    <row r="66" spans="1:46" s="18" customFormat="1" ht="12.75">
      <c r="A66" s="35" t="s">
        <v>54</v>
      </c>
      <c r="B66" s="85"/>
      <c r="C66" s="37" t="s">
        <v>127</v>
      </c>
      <c r="D66" s="86"/>
      <c r="E66" s="164"/>
      <c r="F66" s="148">
        <v>0</v>
      </c>
      <c r="G66" s="148">
        <v>0</v>
      </c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</row>
    <row r="67" spans="1:46" s="18" customFormat="1" ht="12.75" customHeight="1">
      <c r="A67" s="35" t="s">
        <v>56</v>
      </c>
      <c r="B67" s="36"/>
      <c r="C67" s="37" t="s">
        <v>128</v>
      </c>
      <c r="D67" s="40"/>
      <c r="E67" s="53"/>
      <c r="F67" s="148">
        <v>0</v>
      </c>
      <c r="G67" s="148">
        <v>0</v>
      </c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</row>
    <row r="68" spans="1:46" s="18" customFormat="1" ht="12.75" customHeight="1">
      <c r="A68" s="35" t="s">
        <v>129</v>
      </c>
      <c r="B68" s="36"/>
      <c r="C68" s="37" t="s">
        <v>130</v>
      </c>
      <c r="D68" s="40"/>
      <c r="E68" s="165"/>
      <c r="F68" s="148">
        <v>0</v>
      </c>
      <c r="G68" s="148">
        <v>0</v>
      </c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</row>
    <row r="69" spans="1:84" s="87" customFormat="1" ht="12.75" customHeight="1">
      <c r="A69" s="30" t="s">
        <v>64</v>
      </c>
      <c r="B69" s="46" t="s">
        <v>131</v>
      </c>
      <c r="C69" s="47"/>
      <c r="D69" s="48"/>
      <c r="E69" s="30"/>
      <c r="F69" s="189">
        <f>F70+F71+F72+F73+F74+F75+F78+F79+F80+F81+F82+F83</f>
        <v>65217.64</v>
      </c>
      <c r="G69" s="189">
        <f>G70+G71+G72+G73+G74+G75+G78+G79+G80+G81+G82+G83</f>
        <v>28163.54</v>
      </c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</row>
    <row r="70" spans="1:46" s="18" customFormat="1" ht="12.75" customHeight="1">
      <c r="A70" s="35" t="s">
        <v>66</v>
      </c>
      <c r="B70" s="36"/>
      <c r="C70" s="37" t="s">
        <v>132</v>
      </c>
      <c r="D70" s="38"/>
      <c r="E70" s="53"/>
      <c r="F70" s="148">
        <v>0</v>
      </c>
      <c r="G70" s="148">
        <v>0</v>
      </c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</row>
    <row r="71" spans="1:46" s="18" customFormat="1" ht="12.75" customHeight="1">
      <c r="A71" s="35" t="s">
        <v>68</v>
      </c>
      <c r="B71" s="85"/>
      <c r="C71" s="37" t="s">
        <v>133</v>
      </c>
      <c r="D71" s="86"/>
      <c r="E71" s="164"/>
      <c r="F71" s="148">
        <v>0</v>
      </c>
      <c r="G71" s="148">
        <v>0</v>
      </c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</row>
    <row r="72" spans="1:46" s="18" customFormat="1" ht="12.75">
      <c r="A72" s="35" t="s">
        <v>70</v>
      </c>
      <c r="B72" s="85"/>
      <c r="C72" s="37" t="s">
        <v>134</v>
      </c>
      <c r="D72" s="86"/>
      <c r="E72" s="164"/>
      <c r="F72" s="148">
        <v>0</v>
      </c>
      <c r="G72" s="148">
        <v>0</v>
      </c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</row>
    <row r="73" spans="1:46" s="18" customFormat="1" ht="12.75">
      <c r="A73" s="88" t="s">
        <v>72</v>
      </c>
      <c r="B73" s="68"/>
      <c r="C73" s="90" t="s">
        <v>135</v>
      </c>
      <c r="D73" s="70"/>
      <c r="E73" s="164"/>
      <c r="F73" s="148">
        <v>0</v>
      </c>
      <c r="G73" s="148">
        <v>0</v>
      </c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</row>
    <row r="74" spans="1:46" s="18" customFormat="1" ht="12.75">
      <c r="A74" s="53" t="s">
        <v>74</v>
      </c>
      <c r="B74" s="44"/>
      <c r="C74" s="44" t="s">
        <v>136</v>
      </c>
      <c r="D74" s="38"/>
      <c r="E74" s="166"/>
      <c r="F74" s="148">
        <v>0</v>
      </c>
      <c r="G74" s="148">
        <v>0</v>
      </c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</row>
    <row r="75" spans="1:46" s="18" customFormat="1" ht="12.75" customHeight="1">
      <c r="A75" s="91" t="s">
        <v>76</v>
      </c>
      <c r="B75" s="47"/>
      <c r="C75" s="92" t="s">
        <v>137</v>
      </c>
      <c r="D75" s="93"/>
      <c r="E75" s="30"/>
      <c r="F75" s="189">
        <f>F76+F77</f>
        <v>0</v>
      </c>
      <c r="G75" s="189">
        <f>G76+G77</f>
        <v>0</v>
      </c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</row>
    <row r="76" spans="1:46" s="18" customFormat="1" ht="12.75" customHeight="1">
      <c r="A76" s="62" t="s">
        <v>138</v>
      </c>
      <c r="B76" s="50"/>
      <c r="C76" s="72"/>
      <c r="D76" s="52" t="s">
        <v>139</v>
      </c>
      <c r="E76" s="164"/>
      <c r="F76" s="148">
        <v>0</v>
      </c>
      <c r="G76" s="148">
        <v>0</v>
      </c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</row>
    <row r="77" spans="1:46" s="18" customFormat="1" ht="12.75" customHeight="1">
      <c r="A77" s="62" t="s">
        <v>140</v>
      </c>
      <c r="B77" s="50"/>
      <c r="C77" s="72"/>
      <c r="D77" s="52" t="s">
        <v>141</v>
      </c>
      <c r="E77" s="167"/>
      <c r="F77" s="148">
        <v>0</v>
      </c>
      <c r="G77" s="202">
        <v>0</v>
      </c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</row>
    <row r="78" spans="1:46" s="18" customFormat="1" ht="12.75" customHeight="1">
      <c r="A78" s="62" t="s">
        <v>78</v>
      </c>
      <c r="B78" s="66"/>
      <c r="C78" s="94" t="s">
        <v>142</v>
      </c>
      <c r="D78" s="95"/>
      <c r="E78" s="164"/>
      <c r="F78" s="148">
        <v>0</v>
      </c>
      <c r="G78" s="202">
        <v>0</v>
      </c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</row>
    <row r="79" spans="1:46" s="18" customFormat="1" ht="12.75" customHeight="1">
      <c r="A79" s="62" t="s">
        <v>80</v>
      </c>
      <c r="B79" s="96"/>
      <c r="C79" s="51" t="s">
        <v>143</v>
      </c>
      <c r="D79" s="97"/>
      <c r="E79" s="164"/>
      <c r="F79" s="148">
        <v>0</v>
      </c>
      <c r="G79" s="202">
        <v>0</v>
      </c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</row>
    <row r="80" spans="1:46" s="18" customFormat="1" ht="12.75" customHeight="1">
      <c r="A80" s="62" t="s">
        <v>82</v>
      </c>
      <c r="B80" s="36"/>
      <c r="C80" s="37" t="s">
        <v>144</v>
      </c>
      <c r="D80" s="40"/>
      <c r="E80" s="164"/>
      <c r="F80" s="148">
        <v>3439.86</v>
      </c>
      <c r="G80" s="202">
        <v>846.61</v>
      </c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</row>
    <row r="81" spans="1:46" s="18" customFormat="1" ht="12.75" customHeight="1">
      <c r="A81" s="62" t="s">
        <v>84</v>
      </c>
      <c r="B81" s="36"/>
      <c r="C81" s="37" t="s">
        <v>145</v>
      </c>
      <c r="D81" s="40"/>
      <c r="E81" s="164"/>
      <c r="F81" s="148">
        <v>34977.59</v>
      </c>
      <c r="G81" s="202">
        <v>33.8</v>
      </c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</row>
    <row r="82" spans="1:46" s="18" customFormat="1" ht="12.75" customHeight="1">
      <c r="A82" s="35" t="s">
        <v>146</v>
      </c>
      <c r="B82" s="50"/>
      <c r="C82" s="51" t="s">
        <v>147</v>
      </c>
      <c r="D82" s="52"/>
      <c r="E82" s="164">
        <v>7</v>
      </c>
      <c r="F82" s="148">
        <v>26322.32</v>
      </c>
      <c r="G82" s="148">
        <v>26322.32</v>
      </c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</row>
    <row r="83" spans="1:46" s="18" customFormat="1" ht="12.75" customHeight="1">
      <c r="A83" s="35" t="s">
        <v>148</v>
      </c>
      <c r="B83" s="36"/>
      <c r="C83" s="37" t="s">
        <v>149</v>
      </c>
      <c r="D83" s="40"/>
      <c r="E83" s="165"/>
      <c r="F83" s="148">
        <v>477.87</v>
      </c>
      <c r="G83" s="148">
        <v>960.81</v>
      </c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</row>
    <row r="84" spans="1:46" s="18" customFormat="1" ht="12.75" customHeight="1">
      <c r="A84" s="25" t="s">
        <v>150</v>
      </c>
      <c r="B84" s="98" t="s">
        <v>151</v>
      </c>
      <c r="C84" s="99"/>
      <c r="D84" s="100"/>
      <c r="E84" s="168"/>
      <c r="F84" s="188">
        <f>F85+F86+F89+F90</f>
        <v>38922.630000000005</v>
      </c>
      <c r="G84" s="188">
        <f>G85+G86+G89+G90</f>
        <v>23083.04</v>
      </c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</row>
    <row r="85" spans="1:46" s="18" customFormat="1" ht="12.75" customHeight="1">
      <c r="A85" s="53" t="s">
        <v>52</v>
      </c>
      <c r="B85" s="54" t="s">
        <v>152</v>
      </c>
      <c r="C85" s="36"/>
      <c r="D85" s="84"/>
      <c r="E85" s="165"/>
      <c r="F85" s="148">
        <v>0</v>
      </c>
      <c r="G85" s="148">
        <v>0</v>
      </c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</row>
    <row r="86" spans="1:46" s="18" customFormat="1" ht="12.75" customHeight="1">
      <c r="A86" s="30" t="s">
        <v>64</v>
      </c>
      <c r="B86" s="31" t="s">
        <v>153</v>
      </c>
      <c r="C86" s="60"/>
      <c r="D86" s="61"/>
      <c r="E86" s="30"/>
      <c r="F86" s="189">
        <f>F87+F88</f>
        <v>0</v>
      </c>
      <c r="G86" s="189">
        <f>G87+G88</f>
        <v>0</v>
      </c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</row>
    <row r="87" spans="1:46" s="18" customFormat="1" ht="12.75" customHeight="1">
      <c r="A87" s="35" t="s">
        <v>66</v>
      </c>
      <c r="B87" s="36"/>
      <c r="C87" s="37" t="s">
        <v>154</v>
      </c>
      <c r="D87" s="40"/>
      <c r="E87" s="53"/>
      <c r="F87" s="148">
        <v>0</v>
      </c>
      <c r="G87" s="148">
        <v>0</v>
      </c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</row>
    <row r="88" spans="1:46" s="18" customFormat="1" ht="12.75" customHeight="1">
      <c r="A88" s="35" t="s">
        <v>68</v>
      </c>
      <c r="B88" s="36"/>
      <c r="C88" s="37" t="s">
        <v>155</v>
      </c>
      <c r="D88" s="40"/>
      <c r="E88" s="53"/>
      <c r="F88" s="148">
        <v>0</v>
      </c>
      <c r="G88" s="148">
        <v>0</v>
      </c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</row>
    <row r="89" spans="1:46" s="18" customFormat="1" ht="12.75" customHeight="1">
      <c r="A89" s="64" t="s">
        <v>86</v>
      </c>
      <c r="B89" s="72" t="s">
        <v>156</v>
      </c>
      <c r="C89" s="72"/>
      <c r="D89" s="101"/>
      <c r="E89" s="53"/>
      <c r="F89" s="148">
        <v>0</v>
      </c>
      <c r="G89" s="148">
        <v>0</v>
      </c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</row>
    <row r="90" spans="1:46" s="18" customFormat="1" ht="12.75" customHeight="1">
      <c r="A90" s="45" t="s">
        <v>88</v>
      </c>
      <c r="B90" s="46" t="s">
        <v>157</v>
      </c>
      <c r="C90" s="47"/>
      <c r="D90" s="48"/>
      <c r="E90" s="30"/>
      <c r="F90" s="189">
        <f>F91+F92</f>
        <v>38922.630000000005</v>
      </c>
      <c r="G90" s="189">
        <f>G91+G92</f>
        <v>23083.04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</row>
    <row r="91" spans="1:46" s="18" customFormat="1" ht="12.75" customHeight="1">
      <c r="A91" s="35" t="s">
        <v>158</v>
      </c>
      <c r="B91" s="57"/>
      <c r="C91" s="37" t="s">
        <v>159</v>
      </c>
      <c r="D91" s="217"/>
      <c r="E91" s="218"/>
      <c r="F91" s="202">
        <v>15839.59</v>
      </c>
      <c r="G91" s="202">
        <v>-4625.09</v>
      </c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</row>
    <row r="92" spans="1:46" s="18" customFormat="1" ht="12.75" customHeight="1">
      <c r="A92" s="35" t="s">
        <v>160</v>
      </c>
      <c r="B92" s="57"/>
      <c r="C92" s="37" t="s">
        <v>161</v>
      </c>
      <c r="D92" s="102"/>
      <c r="E92" s="167"/>
      <c r="F92" s="202">
        <v>23083.04</v>
      </c>
      <c r="G92" s="202">
        <v>27708.13</v>
      </c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</row>
    <row r="93" spans="1:46" s="18" customFormat="1" ht="12.75" customHeight="1">
      <c r="A93" s="24" t="s">
        <v>162</v>
      </c>
      <c r="B93" s="103" t="s">
        <v>163</v>
      </c>
      <c r="C93" s="104"/>
      <c r="D93" s="104"/>
      <c r="E93" s="167"/>
      <c r="F93" s="148">
        <v>0</v>
      </c>
      <c r="G93" s="148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</row>
    <row r="94" spans="1:46" s="18" customFormat="1" ht="25.5" customHeight="1">
      <c r="A94" s="105"/>
      <c r="B94" s="333" t="s">
        <v>164</v>
      </c>
      <c r="C94" s="334"/>
      <c r="D94" s="335"/>
      <c r="E94" s="77"/>
      <c r="F94" s="190">
        <f>F59+F64+F84</f>
        <v>381695.53</v>
      </c>
      <c r="G94" s="190">
        <f>G59+G64+G84</f>
        <v>331298.16</v>
      </c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</row>
    <row r="95" spans="1:46" s="87" customFormat="1" ht="25.5" customHeight="1">
      <c r="A95" s="191"/>
      <c r="B95" s="192"/>
      <c r="C95" s="193"/>
      <c r="D95" s="193"/>
      <c r="E95" s="194"/>
      <c r="F95" s="195"/>
      <c r="G95" s="195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</row>
    <row r="96" spans="1:46" s="18" customFormat="1" ht="12.75">
      <c r="A96" s="319"/>
      <c r="B96" s="319"/>
      <c r="C96" s="319"/>
      <c r="D96" s="319"/>
      <c r="E96" s="319"/>
      <c r="F96" s="151"/>
      <c r="G96" s="151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</row>
    <row r="97" spans="1:46" s="106" customFormat="1" ht="12.75" customHeight="1">
      <c r="A97" s="319" t="s">
        <v>270</v>
      </c>
      <c r="B97" s="319"/>
      <c r="C97" s="319"/>
      <c r="D97" s="319"/>
      <c r="E97" s="319"/>
      <c r="F97" s="321" t="s">
        <v>271</v>
      </c>
      <c r="G97" s="321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</row>
    <row r="98" spans="1:46" s="18" customFormat="1" ht="12.75">
      <c r="A98" s="319" t="s">
        <v>0</v>
      </c>
      <c r="B98" s="319"/>
      <c r="C98" s="319"/>
      <c r="D98" s="319"/>
      <c r="E98" s="319"/>
      <c r="F98" s="320" t="s">
        <v>165</v>
      </c>
      <c r="G98" s="320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</row>
    <row r="99" spans="1:46" s="18" customFormat="1" ht="12.75">
      <c r="A99" s="319" t="s">
        <v>1</v>
      </c>
      <c r="B99" s="319"/>
      <c r="C99" s="319"/>
      <c r="D99" s="319"/>
      <c r="E99" s="319"/>
      <c r="F99" s="136"/>
      <c r="G99" s="136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</row>
    <row r="100" spans="1:46" s="18" customFormat="1" ht="12.75">
      <c r="A100" s="319"/>
      <c r="B100" s="319"/>
      <c r="C100" s="319"/>
      <c r="D100" s="319"/>
      <c r="E100" s="319"/>
      <c r="F100" s="320"/>
      <c r="G100" s="320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</row>
    <row r="101" spans="1:46" s="18" customFormat="1" ht="12.75">
      <c r="A101" s="319" t="s">
        <v>261</v>
      </c>
      <c r="B101" s="319"/>
      <c r="C101" s="319"/>
      <c r="D101" s="319"/>
      <c r="E101" s="319"/>
      <c r="F101" s="321" t="s">
        <v>262</v>
      </c>
      <c r="G101" s="321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</row>
    <row r="102" spans="1:46" s="18" customFormat="1" ht="12.75">
      <c r="A102" s="319" t="s">
        <v>257</v>
      </c>
      <c r="B102" s="319"/>
      <c r="C102" s="319"/>
      <c r="D102" s="319"/>
      <c r="E102" s="319"/>
      <c r="F102" s="320" t="s">
        <v>165</v>
      </c>
      <c r="G102" s="320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</row>
    <row r="103" spans="5:46" s="18" customFormat="1" ht="12.75">
      <c r="E103" s="15"/>
      <c r="F103" s="152"/>
      <c r="G103" s="152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</row>
    <row r="104" spans="5:46" s="18" customFormat="1" ht="12.75">
      <c r="E104" s="15"/>
      <c r="F104" s="152"/>
      <c r="G104" s="15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</row>
    <row r="105" spans="2:46" s="18" customFormat="1" ht="12.75">
      <c r="B105" s="222"/>
      <c r="C105" s="222"/>
      <c r="D105" s="267"/>
      <c r="E105" s="222"/>
      <c r="F105" s="268"/>
      <c r="G105" s="268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</row>
    <row r="106" spans="2:46" s="18" customFormat="1" ht="12.75">
      <c r="B106" s="222"/>
      <c r="C106" s="222"/>
      <c r="D106" s="226"/>
      <c r="E106" s="222"/>
      <c r="F106" s="221"/>
      <c r="G106" s="221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</row>
    <row r="107" spans="2:46" s="18" customFormat="1" ht="12.75">
      <c r="B107" s="222"/>
      <c r="C107" s="222"/>
      <c r="D107" s="222"/>
      <c r="E107" s="222"/>
      <c r="F107" s="221"/>
      <c r="G107" s="221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</row>
    <row r="108" spans="2:46" s="18" customFormat="1" ht="12.75">
      <c r="B108" s="222"/>
      <c r="C108" s="222"/>
      <c r="D108" s="222"/>
      <c r="E108" s="222"/>
      <c r="F108" s="221"/>
      <c r="G108" s="221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</row>
    <row r="109" spans="2:46" s="18" customFormat="1" ht="12.75">
      <c r="B109" s="222"/>
      <c r="C109" s="222"/>
      <c r="D109" s="222"/>
      <c r="E109" s="222"/>
      <c r="F109" s="221"/>
      <c r="G109" s="221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</row>
    <row r="110" spans="2:46" s="18" customFormat="1" ht="12.75">
      <c r="B110" s="222"/>
      <c r="C110" s="222"/>
      <c r="D110" s="226"/>
      <c r="E110" s="222"/>
      <c r="F110" s="221"/>
      <c r="G110" s="221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</row>
    <row r="111" spans="2:46" s="18" customFormat="1" ht="12.75">
      <c r="B111" s="222"/>
      <c r="C111" s="222"/>
      <c r="D111" s="226"/>
      <c r="E111" s="222"/>
      <c r="F111" s="221"/>
      <c r="G111" s="221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</row>
    <row r="112" spans="2:46" s="18" customFormat="1" ht="12.75">
      <c r="B112" s="222"/>
      <c r="C112" s="222"/>
      <c r="D112" s="222"/>
      <c r="E112" s="222"/>
      <c r="F112" s="195"/>
      <c r="G112" s="221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</row>
    <row r="113" spans="2:46" s="18" customFormat="1" ht="12.75">
      <c r="B113" s="222"/>
      <c r="C113" s="222"/>
      <c r="D113" s="222"/>
      <c r="E113" s="222"/>
      <c r="F113" s="221"/>
      <c r="G113" s="221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</row>
    <row r="114" spans="2:46" s="18" customFormat="1" ht="12.75">
      <c r="B114" s="222"/>
      <c r="C114" s="222"/>
      <c r="D114" s="222"/>
      <c r="E114" s="222"/>
      <c r="F114" s="221"/>
      <c r="G114" s="221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</row>
    <row r="115" spans="2:46" s="18" customFormat="1" ht="12.75">
      <c r="B115" s="222"/>
      <c r="C115" s="222"/>
      <c r="D115" s="222"/>
      <c r="E115" s="222"/>
      <c r="F115" s="221"/>
      <c r="G115" s="221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</row>
    <row r="116" spans="2:46" s="18" customFormat="1" ht="12.75">
      <c r="B116" s="222"/>
      <c r="C116" s="222"/>
      <c r="D116" s="226"/>
      <c r="E116" s="227"/>
      <c r="F116" s="221"/>
      <c r="G116" s="221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</row>
    <row r="117" spans="2:46" s="18" customFormat="1" ht="12.75">
      <c r="B117" s="222"/>
      <c r="C117" s="222"/>
      <c r="D117" s="226"/>
      <c r="E117" s="227"/>
      <c r="F117" s="221"/>
      <c r="G117" s="221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</row>
    <row r="118" spans="2:46" s="18" customFormat="1" ht="12.75">
      <c r="B118" s="222"/>
      <c r="C118" s="222"/>
      <c r="D118" s="222"/>
      <c r="E118" s="222"/>
      <c r="F118" s="195"/>
      <c r="G118" s="221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</row>
    <row r="119" spans="2:46" s="18" customFormat="1" ht="12.75">
      <c r="B119" s="222"/>
      <c r="C119" s="222"/>
      <c r="D119" s="222"/>
      <c r="E119" s="222"/>
      <c r="F119" s="221"/>
      <c r="G119" s="221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</row>
    <row r="120" spans="2:46" s="18" customFormat="1" ht="12.75">
      <c r="B120" s="222"/>
      <c r="C120" s="222"/>
      <c r="D120" s="222"/>
      <c r="E120" s="222"/>
      <c r="F120" s="221"/>
      <c r="G120" s="221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</row>
    <row r="121" spans="2:46" s="18" customFormat="1" ht="12.75">
      <c r="B121" s="222"/>
      <c r="C121" s="222"/>
      <c r="D121" s="222"/>
      <c r="E121" s="222"/>
      <c r="F121" s="195"/>
      <c r="G121" s="221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</row>
    <row r="122" spans="2:46" s="18" customFormat="1" ht="12.75">
      <c r="B122" s="222"/>
      <c r="C122" s="222"/>
      <c r="D122" s="222"/>
      <c r="E122" s="222"/>
      <c r="F122" s="221"/>
      <c r="G122" s="221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</row>
    <row r="123" spans="2:7" ht="12.75">
      <c r="B123" s="222"/>
      <c r="C123" s="222"/>
      <c r="D123" s="222"/>
      <c r="E123" s="222"/>
      <c r="F123" s="220"/>
      <c r="G123" s="220"/>
    </row>
    <row r="124" spans="2:7" ht="12.75">
      <c r="B124" s="222"/>
      <c r="C124" s="222"/>
      <c r="D124" s="222"/>
      <c r="E124" s="222"/>
      <c r="F124" s="220"/>
      <c r="G124" s="220"/>
    </row>
    <row r="125" spans="2:7" ht="12.75">
      <c r="B125" s="222"/>
      <c r="C125" s="222"/>
      <c r="D125" s="222"/>
      <c r="E125" s="222"/>
      <c r="F125" s="220"/>
      <c r="G125" s="220"/>
    </row>
    <row r="126" spans="2:7" ht="12.75">
      <c r="B126" s="222"/>
      <c r="C126" s="222"/>
      <c r="D126" s="222"/>
      <c r="E126" s="222"/>
      <c r="F126" s="220"/>
      <c r="G126" s="220"/>
    </row>
    <row r="127" spans="2:7" ht="12.75">
      <c r="B127" s="222"/>
      <c r="C127" s="222"/>
      <c r="D127" s="222"/>
      <c r="E127" s="222"/>
      <c r="F127" s="220"/>
      <c r="G127" s="220"/>
    </row>
    <row r="128" spans="2:7" ht="12.75">
      <c r="B128" s="222"/>
      <c r="C128" s="222"/>
      <c r="D128" s="222"/>
      <c r="E128" s="222"/>
      <c r="F128" s="220"/>
      <c r="G128" s="220"/>
    </row>
    <row r="129" spans="2:7" ht="12.75">
      <c r="B129" s="222"/>
      <c r="C129" s="222"/>
      <c r="D129" s="222"/>
      <c r="E129" s="222"/>
      <c r="F129" s="220"/>
      <c r="G129" s="220"/>
    </row>
    <row r="130" spans="2:7" ht="12.75">
      <c r="B130" s="222"/>
      <c r="C130" s="222"/>
      <c r="D130" s="222"/>
      <c r="E130" s="222"/>
      <c r="F130" s="220"/>
      <c r="G130" s="220"/>
    </row>
    <row r="131" spans="2:7" ht="12.75">
      <c r="B131" s="222"/>
      <c r="C131" s="222"/>
      <c r="D131" s="222"/>
      <c r="E131" s="222"/>
      <c r="F131" s="220"/>
      <c r="G131" s="220"/>
    </row>
    <row r="132" spans="2:7" ht="12.75">
      <c r="B132" s="222"/>
      <c r="C132" s="222"/>
      <c r="D132" s="222"/>
      <c r="E132" s="222"/>
      <c r="F132" s="220"/>
      <c r="G132" s="220"/>
    </row>
    <row r="133" spans="2:7" ht="12.75">
      <c r="B133" s="222"/>
      <c r="C133" s="222"/>
      <c r="D133" s="222"/>
      <c r="E133" s="222"/>
      <c r="F133" s="220"/>
      <c r="G133" s="220"/>
    </row>
  </sheetData>
  <sheetProtection/>
  <mergeCells count="42">
    <mergeCell ref="A8:G8"/>
    <mergeCell ref="A9:G9"/>
    <mergeCell ref="A10:G11"/>
    <mergeCell ref="A12:E12"/>
    <mergeCell ref="A99:E99"/>
    <mergeCell ref="B62:D62"/>
    <mergeCell ref="B94:D94"/>
    <mergeCell ref="A97:E97"/>
    <mergeCell ref="F97:G97"/>
    <mergeCell ref="A96:E96"/>
    <mergeCell ref="A102:E102"/>
    <mergeCell ref="F102:G102"/>
    <mergeCell ref="A100:E100"/>
    <mergeCell ref="F100:G100"/>
    <mergeCell ref="A101:E101"/>
    <mergeCell ref="A98:E98"/>
    <mergeCell ref="F98:G98"/>
    <mergeCell ref="F101:G101"/>
    <mergeCell ref="M2:O2"/>
    <mergeCell ref="M3:O3"/>
    <mergeCell ref="E2:G2"/>
    <mergeCell ref="E3:G3"/>
    <mergeCell ref="A5:G6"/>
    <mergeCell ref="A7:G7"/>
    <mergeCell ref="C53:D53"/>
    <mergeCell ref="A13:G13"/>
    <mergeCell ref="A14:G14"/>
    <mergeCell ref="D18:G18"/>
    <mergeCell ref="B19:D19"/>
    <mergeCell ref="K47:L47"/>
    <mergeCell ref="K53:L53"/>
    <mergeCell ref="C47:D47"/>
    <mergeCell ref="A16:G16"/>
    <mergeCell ref="A17:G17"/>
    <mergeCell ref="S47:T47"/>
    <mergeCell ref="S53:T53"/>
    <mergeCell ref="Q8:W8"/>
    <mergeCell ref="Q9:W9"/>
    <mergeCell ref="U2:W2"/>
    <mergeCell ref="U3:W3"/>
    <mergeCell ref="Q5:W6"/>
    <mergeCell ref="Q7:W7"/>
  </mergeCells>
  <printOptions/>
  <pageMargins left="0.7480314960629921" right="0.35433070866141736" top="0.98425196850393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00390625" style="107" customWidth="1"/>
    <col min="2" max="2" width="1.57421875" style="107" hidden="1" customWidth="1"/>
    <col min="3" max="3" width="30.140625" style="107" customWidth="1"/>
    <col min="4" max="4" width="18.28125" style="107" customWidth="1"/>
    <col min="5" max="5" width="0" style="107" hidden="1" customWidth="1"/>
    <col min="6" max="6" width="7.8515625" style="107" customWidth="1"/>
    <col min="7" max="7" width="11.00390625" style="107" customWidth="1"/>
    <col min="8" max="9" width="13.140625" style="144" customWidth="1"/>
    <col min="10" max="12" width="9.140625" style="228" customWidth="1"/>
    <col min="13" max="13" width="9.57421875" style="107" bestFit="1" customWidth="1"/>
    <col min="14" max="14" width="10.28125" style="107" customWidth="1"/>
    <col min="15" max="15" width="9.421875" style="107" customWidth="1"/>
    <col min="16" max="16" width="11.140625" style="107" customWidth="1"/>
    <col min="17" max="17" width="9.57421875" style="107" bestFit="1" customWidth="1"/>
    <col min="18" max="31" width="9.140625" style="107" customWidth="1"/>
    <col min="32" max="42" width="9.140625" style="228" customWidth="1"/>
    <col min="43" max="16384" width="9.140625" style="107" customWidth="1"/>
  </cols>
  <sheetData>
    <row r="1" spans="7:8" ht="6" customHeight="1">
      <c r="G1" s="108"/>
      <c r="H1" s="137"/>
    </row>
    <row r="2" spans="4:9" ht="15.75">
      <c r="D2" s="109"/>
      <c r="F2" s="2" t="s">
        <v>169</v>
      </c>
      <c r="G2" s="138"/>
      <c r="H2" s="138"/>
      <c r="I2" s="107"/>
    </row>
    <row r="3" spans="6:9" ht="15.75">
      <c r="F3" s="2" t="s">
        <v>43</v>
      </c>
      <c r="G3" s="138"/>
      <c r="H3" s="138"/>
      <c r="I3" s="107"/>
    </row>
    <row r="4" ht="8.25" customHeight="1"/>
    <row r="5" spans="1:9" ht="12.75">
      <c r="A5" s="336" t="s">
        <v>170</v>
      </c>
      <c r="B5" s="337"/>
      <c r="C5" s="337"/>
      <c r="D5" s="337"/>
      <c r="E5" s="337"/>
      <c r="F5" s="337"/>
      <c r="G5" s="337"/>
      <c r="H5" s="337"/>
      <c r="I5" s="337"/>
    </row>
    <row r="6" spans="1:9" ht="12.75">
      <c r="A6" s="338" t="s">
        <v>171</v>
      </c>
      <c r="B6" s="337"/>
      <c r="C6" s="337"/>
      <c r="D6" s="337"/>
      <c r="E6" s="337"/>
      <c r="F6" s="337"/>
      <c r="G6" s="337"/>
      <c r="H6" s="337"/>
      <c r="I6" s="337"/>
    </row>
    <row r="7" spans="1:9" ht="12.75" customHeight="1">
      <c r="A7" s="316" t="s">
        <v>258</v>
      </c>
      <c r="B7" s="316"/>
      <c r="C7" s="316"/>
      <c r="D7" s="316"/>
      <c r="E7" s="316"/>
      <c r="F7" s="316"/>
      <c r="G7" s="316"/>
      <c r="H7" s="316"/>
      <c r="I7" s="316"/>
    </row>
    <row r="8" spans="1:9" ht="12.75">
      <c r="A8" s="339" t="s">
        <v>172</v>
      </c>
      <c r="B8" s="340"/>
      <c r="C8" s="340"/>
      <c r="D8" s="340"/>
      <c r="E8" s="340"/>
      <c r="F8" s="340"/>
      <c r="G8" s="340"/>
      <c r="H8" s="340"/>
      <c r="I8" s="340"/>
    </row>
    <row r="9" spans="1:9" ht="12.75">
      <c r="A9" s="339" t="s">
        <v>263</v>
      </c>
      <c r="B9" s="340"/>
      <c r="C9" s="340"/>
      <c r="D9" s="340"/>
      <c r="E9" s="340"/>
      <c r="F9" s="340"/>
      <c r="G9" s="340"/>
      <c r="H9" s="340"/>
      <c r="I9" s="340"/>
    </row>
    <row r="10" spans="1:9" ht="12.75">
      <c r="A10" s="339" t="s">
        <v>41</v>
      </c>
      <c r="B10" s="337"/>
      <c r="C10" s="337"/>
      <c r="D10" s="337"/>
      <c r="E10" s="337"/>
      <c r="F10" s="337"/>
      <c r="G10" s="337"/>
      <c r="H10" s="337"/>
      <c r="I10" s="337"/>
    </row>
    <row r="11" spans="1:9" ht="5.25" customHeight="1">
      <c r="A11" s="341"/>
      <c r="B11" s="342"/>
      <c r="C11" s="342"/>
      <c r="D11" s="342"/>
      <c r="E11" s="342"/>
      <c r="F11" s="342"/>
      <c r="G11" s="342"/>
      <c r="H11" s="342"/>
      <c r="I11" s="342"/>
    </row>
    <row r="12" spans="1:9" ht="15">
      <c r="A12" s="343" t="s">
        <v>173</v>
      </c>
      <c r="B12" s="344"/>
      <c r="C12" s="344"/>
      <c r="D12" s="344"/>
      <c r="E12" s="344"/>
      <c r="F12" s="344"/>
      <c r="G12" s="344"/>
      <c r="H12" s="344"/>
      <c r="I12" s="344"/>
    </row>
    <row r="13" spans="1:9" ht="6" customHeight="1">
      <c r="A13" s="345"/>
      <c r="B13" s="342"/>
      <c r="C13" s="342"/>
      <c r="D13" s="342"/>
      <c r="E13" s="342"/>
      <c r="F13" s="342"/>
      <c r="G13" s="342"/>
      <c r="H13" s="342"/>
      <c r="I13" s="342"/>
    </row>
    <row r="14" spans="1:9" ht="15">
      <c r="A14" s="343" t="s">
        <v>282</v>
      </c>
      <c r="B14" s="344"/>
      <c r="C14" s="344"/>
      <c r="D14" s="344"/>
      <c r="E14" s="344"/>
      <c r="F14" s="344"/>
      <c r="G14" s="344"/>
      <c r="H14" s="344"/>
      <c r="I14" s="344"/>
    </row>
    <row r="15" spans="1:9" ht="7.5" customHeight="1">
      <c r="A15" s="21"/>
      <c r="B15" s="131"/>
      <c r="C15" s="131"/>
      <c r="D15" s="131"/>
      <c r="E15" s="131"/>
      <c r="F15" s="131"/>
      <c r="G15" s="131"/>
      <c r="H15" s="139"/>
      <c r="I15" s="139"/>
    </row>
    <row r="16" spans="1:9" ht="12.75" customHeight="1">
      <c r="A16" s="346" t="s">
        <v>291</v>
      </c>
      <c r="B16" s="347"/>
      <c r="C16" s="347"/>
      <c r="D16" s="347"/>
      <c r="E16" s="347"/>
      <c r="F16" s="347"/>
      <c r="G16" s="347"/>
      <c r="H16" s="347"/>
      <c r="I16" s="347"/>
    </row>
    <row r="17" spans="1:9" ht="10.5" customHeight="1">
      <c r="A17" s="345" t="s">
        <v>46</v>
      </c>
      <c r="B17" s="342"/>
      <c r="C17" s="342"/>
      <c r="D17" s="342"/>
      <c r="E17" s="342"/>
      <c r="F17" s="342"/>
      <c r="G17" s="342"/>
      <c r="H17" s="342"/>
      <c r="I17" s="342"/>
    </row>
    <row r="18" spans="1:42" s="131" customFormat="1" ht="12.75" customHeight="1">
      <c r="A18" s="348" t="s">
        <v>268</v>
      </c>
      <c r="B18" s="342"/>
      <c r="C18" s="342"/>
      <c r="D18" s="342"/>
      <c r="E18" s="342"/>
      <c r="F18" s="342"/>
      <c r="G18" s="342"/>
      <c r="H18" s="342"/>
      <c r="I18" s="342"/>
      <c r="J18" s="229"/>
      <c r="K18" s="229"/>
      <c r="L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</row>
    <row r="19" spans="1:42" s="110" customFormat="1" ht="42.75" customHeight="1">
      <c r="A19" s="349" t="s">
        <v>47</v>
      </c>
      <c r="B19" s="349"/>
      <c r="C19" s="349" t="s">
        <v>48</v>
      </c>
      <c r="D19" s="350"/>
      <c r="E19" s="350"/>
      <c r="F19" s="350"/>
      <c r="G19" s="175" t="s">
        <v>174</v>
      </c>
      <c r="H19" s="263" t="s">
        <v>285</v>
      </c>
      <c r="I19" s="253" t="s">
        <v>286</v>
      </c>
      <c r="J19" s="224"/>
      <c r="K19" s="224"/>
      <c r="L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</row>
    <row r="20" spans="1:9" ht="15.75">
      <c r="A20" s="111" t="s">
        <v>50</v>
      </c>
      <c r="B20" s="112" t="s">
        <v>175</v>
      </c>
      <c r="C20" s="351" t="s">
        <v>175</v>
      </c>
      <c r="D20" s="352"/>
      <c r="E20" s="352"/>
      <c r="F20" s="352"/>
      <c r="G20" s="112"/>
      <c r="H20" s="140">
        <f>H21+H28</f>
        <v>448478.42</v>
      </c>
      <c r="I20" s="140">
        <f>I21+I28</f>
        <v>456984.17</v>
      </c>
    </row>
    <row r="21" spans="1:16" ht="15.75">
      <c r="A21" s="89" t="s">
        <v>52</v>
      </c>
      <c r="B21" s="113" t="s">
        <v>176</v>
      </c>
      <c r="C21" s="353" t="s">
        <v>176</v>
      </c>
      <c r="D21" s="353"/>
      <c r="E21" s="353"/>
      <c r="F21" s="353"/>
      <c r="G21" s="169">
        <v>8</v>
      </c>
      <c r="H21" s="141">
        <f>H22+H23+H24+H25</f>
        <v>401685.86</v>
      </c>
      <c r="I21" s="141">
        <f>I22+I23+I24+I25</f>
        <v>407650.13</v>
      </c>
      <c r="M21" s="266" t="s">
        <v>292</v>
      </c>
      <c r="N21" s="266" t="s">
        <v>293</v>
      </c>
      <c r="O21" s="266" t="s">
        <v>294</v>
      </c>
      <c r="P21" s="266" t="s">
        <v>295</v>
      </c>
    </row>
    <row r="22" spans="1:16" ht="15.75">
      <c r="A22" s="134" t="s">
        <v>177</v>
      </c>
      <c r="B22" s="135" t="s">
        <v>119</v>
      </c>
      <c r="C22" s="354" t="s">
        <v>119</v>
      </c>
      <c r="D22" s="354"/>
      <c r="E22" s="354"/>
      <c r="F22" s="354"/>
      <c r="G22" s="170"/>
      <c r="H22" s="185">
        <v>80393.57</v>
      </c>
      <c r="I22" s="185">
        <v>80030.97</v>
      </c>
      <c r="M22" s="144">
        <v>146.66</v>
      </c>
      <c r="N22" s="144">
        <v>16166.23</v>
      </c>
      <c r="O22" s="144">
        <v>6450</v>
      </c>
      <c r="P22" s="144">
        <v>411.48</v>
      </c>
    </row>
    <row r="23" spans="1:16" ht="15.75">
      <c r="A23" s="114" t="s">
        <v>178</v>
      </c>
      <c r="B23" s="116" t="s">
        <v>179</v>
      </c>
      <c r="C23" s="355" t="s">
        <v>179</v>
      </c>
      <c r="D23" s="355"/>
      <c r="E23" s="355"/>
      <c r="F23" s="355"/>
      <c r="G23" s="171"/>
      <c r="H23" s="176">
        <v>221082.59</v>
      </c>
      <c r="I23" s="176">
        <v>148618.04</v>
      </c>
      <c r="M23" s="144">
        <v>80246.91</v>
      </c>
      <c r="N23" s="144">
        <v>204916.36</v>
      </c>
      <c r="O23" s="144">
        <v>70376.69</v>
      </c>
      <c r="P23" s="144"/>
    </row>
    <row r="24" spans="1:16" ht="15.75">
      <c r="A24" s="114" t="s">
        <v>180</v>
      </c>
      <c r="B24" s="115" t="s">
        <v>181</v>
      </c>
      <c r="C24" s="355" t="s">
        <v>181</v>
      </c>
      <c r="D24" s="355"/>
      <c r="E24" s="355"/>
      <c r="F24" s="355"/>
      <c r="G24" s="171"/>
      <c r="H24" s="142">
        <v>99798.22</v>
      </c>
      <c r="I24" s="142">
        <v>167909.81</v>
      </c>
      <c r="M24" s="144"/>
      <c r="N24" s="144"/>
      <c r="O24" s="144">
        <v>22971.53</v>
      </c>
      <c r="P24" s="144"/>
    </row>
    <row r="25" spans="1:16" ht="15.75">
      <c r="A25" s="114" t="s">
        <v>182</v>
      </c>
      <c r="B25" s="116" t="s">
        <v>183</v>
      </c>
      <c r="C25" s="356" t="s">
        <v>183</v>
      </c>
      <c r="D25" s="356"/>
      <c r="E25" s="356"/>
      <c r="F25" s="356"/>
      <c r="G25" s="171"/>
      <c r="H25" s="142">
        <v>411.48</v>
      </c>
      <c r="I25" s="142">
        <v>11091.31</v>
      </c>
      <c r="M25" s="144"/>
      <c r="N25" s="144"/>
      <c r="O25" s="144"/>
      <c r="P25" s="144"/>
    </row>
    <row r="26" spans="1:16" ht="15.75">
      <c r="A26" s="114" t="s">
        <v>64</v>
      </c>
      <c r="B26" s="115" t="s">
        <v>184</v>
      </c>
      <c r="C26" s="355" t="s">
        <v>184</v>
      </c>
      <c r="D26" s="355"/>
      <c r="E26" s="355"/>
      <c r="F26" s="355"/>
      <c r="G26" s="171"/>
      <c r="H26" s="186">
        <v>0</v>
      </c>
      <c r="I26" s="186">
        <v>0</v>
      </c>
      <c r="M26" s="144"/>
      <c r="N26" s="144"/>
      <c r="O26" s="144"/>
      <c r="P26" s="144"/>
    </row>
    <row r="27" spans="1:17" ht="15.75">
      <c r="A27" s="89" t="s">
        <v>86</v>
      </c>
      <c r="B27" s="113" t="s">
        <v>185</v>
      </c>
      <c r="C27" s="357" t="s">
        <v>185</v>
      </c>
      <c r="D27" s="357"/>
      <c r="E27" s="357"/>
      <c r="F27" s="357"/>
      <c r="G27" s="169"/>
      <c r="H27" s="141">
        <f>H28+H29</f>
        <v>46792.56</v>
      </c>
      <c r="I27" s="141">
        <f>I28+I29</f>
        <v>49334.04</v>
      </c>
      <c r="M27" s="260">
        <f>SUM(M22:M26)</f>
        <v>80393.57</v>
      </c>
      <c r="N27" s="260">
        <f>SUM(N22:N26)</f>
        <v>221082.59</v>
      </c>
      <c r="O27" s="260">
        <f>SUM(O22:O26)</f>
        <v>99798.22</v>
      </c>
      <c r="P27" s="260">
        <f>SUM(P22:P26)</f>
        <v>411.48</v>
      </c>
      <c r="Q27" s="265">
        <f>SUM(M27:P27)</f>
        <v>401685.86</v>
      </c>
    </row>
    <row r="28" spans="1:18" ht="15.75">
      <c r="A28" s="114" t="s">
        <v>186</v>
      </c>
      <c r="B28" s="116" t="s">
        <v>187</v>
      </c>
      <c r="C28" s="356" t="s">
        <v>187</v>
      </c>
      <c r="D28" s="356"/>
      <c r="E28" s="356"/>
      <c r="F28" s="356"/>
      <c r="G28" s="170">
        <v>9</v>
      </c>
      <c r="H28" s="176">
        <v>46792.56</v>
      </c>
      <c r="I28" s="219">
        <v>49334.04</v>
      </c>
      <c r="M28" s="144"/>
      <c r="N28" s="144"/>
      <c r="O28" s="144"/>
      <c r="P28" s="144"/>
      <c r="Q28" s="144">
        <v>401685.86</v>
      </c>
      <c r="R28" s="252" t="s">
        <v>296</v>
      </c>
    </row>
    <row r="29" spans="1:16" ht="15.75">
      <c r="A29" s="114" t="s">
        <v>188</v>
      </c>
      <c r="B29" s="116" t="s">
        <v>189</v>
      </c>
      <c r="C29" s="355" t="s">
        <v>189</v>
      </c>
      <c r="D29" s="355"/>
      <c r="E29" s="355"/>
      <c r="F29" s="355"/>
      <c r="G29" s="171"/>
      <c r="H29" s="186">
        <v>0</v>
      </c>
      <c r="I29" s="186">
        <v>0</v>
      </c>
      <c r="M29" s="144"/>
      <c r="N29" s="144"/>
      <c r="O29" s="144"/>
      <c r="P29" s="144"/>
    </row>
    <row r="30" spans="1:14" ht="15.75">
      <c r="A30" s="111" t="s">
        <v>89</v>
      </c>
      <c r="B30" s="112" t="s">
        <v>190</v>
      </c>
      <c r="C30" s="351" t="s">
        <v>190</v>
      </c>
      <c r="D30" s="351"/>
      <c r="E30" s="351"/>
      <c r="F30" s="351"/>
      <c r="G30" s="172"/>
      <c r="H30" s="140">
        <f>H31+H32+H33+H34+H35+H36+H37+H38+H39+H40+H41+H42+H43+H44</f>
        <v>432637.6800000001</v>
      </c>
      <c r="I30" s="140">
        <f>I31+I32+I33+I34+I35+I36+I37+I38+I39+I40+I41+I42+I43+I44</f>
        <v>451139.27</v>
      </c>
      <c r="M30" s="252" t="s">
        <v>297</v>
      </c>
      <c r="N30" s="252" t="s">
        <v>298</v>
      </c>
    </row>
    <row r="31" spans="1:17" ht="15.75">
      <c r="A31" s="134" t="s">
        <v>52</v>
      </c>
      <c r="B31" s="135" t="s">
        <v>191</v>
      </c>
      <c r="C31" s="356" t="s">
        <v>192</v>
      </c>
      <c r="D31" s="358"/>
      <c r="E31" s="358"/>
      <c r="F31" s="358"/>
      <c r="G31" s="170"/>
      <c r="H31" s="176">
        <v>308282.27</v>
      </c>
      <c r="I31" s="176">
        <v>284717.75</v>
      </c>
      <c r="M31" s="261">
        <v>235353.45</v>
      </c>
      <c r="N31" s="261">
        <v>72928.82</v>
      </c>
      <c r="O31" s="261"/>
      <c r="P31" s="264">
        <f>SUM(M31:O31)</f>
        <v>308282.27</v>
      </c>
      <c r="Q31" s="144"/>
    </row>
    <row r="32" spans="1:9" ht="15.75">
      <c r="A32" s="114" t="s">
        <v>64</v>
      </c>
      <c r="B32" s="115" t="s">
        <v>193</v>
      </c>
      <c r="C32" s="355" t="s">
        <v>194</v>
      </c>
      <c r="D32" s="359"/>
      <c r="E32" s="359"/>
      <c r="F32" s="359"/>
      <c r="G32" s="171"/>
      <c r="H32" s="142">
        <v>63807.81</v>
      </c>
      <c r="I32" s="142">
        <v>64424.7</v>
      </c>
    </row>
    <row r="33" spans="1:9" ht="15.75">
      <c r="A33" s="114" t="s">
        <v>86</v>
      </c>
      <c r="B33" s="115" t="s">
        <v>195</v>
      </c>
      <c r="C33" s="355" t="s">
        <v>196</v>
      </c>
      <c r="D33" s="359"/>
      <c r="E33" s="359"/>
      <c r="F33" s="359"/>
      <c r="G33" s="171"/>
      <c r="H33" s="142">
        <v>10865.08</v>
      </c>
      <c r="I33" s="142">
        <v>9294.08</v>
      </c>
    </row>
    <row r="34" spans="1:9" ht="15.75">
      <c r="A34" s="114" t="s">
        <v>88</v>
      </c>
      <c r="B34" s="115" t="s">
        <v>197</v>
      </c>
      <c r="C34" s="360" t="s">
        <v>198</v>
      </c>
      <c r="D34" s="359"/>
      <c r="E34" s="359"/>
      <c r="F34" s="359"/>
      <c r="G34" s="171"/>
      <c r="H34" s="142">
        <v>2445.13</v>
      </c>
      <c r="I34" s="142">
        <v>2132.57</v>
      </c>
    </row>
    <row r="35" spans="1:9" ht="15.75">
      <c r="A35" s="114" t="s">
        <v>114</v>
      </c>
      <c r="B35" s="115" t="s">
        <v>199</v>
      </c>
      <c r="C35" s="360" t="s">
        <v>200</v>
      </c>
      <c r="D35" s="359"/>
      <c r="E35" s="359"/>
      <c r="F35" s="359"/>
      <c r="G35" s="171"/>
      <c r="H35" s="142">
        <v>18784.03</v>
      </c>
      <c r="I35" s="142">
        <v>21209.04</v>
      </c>
    </row>
    <row r="36" spans="1:9" ht="15.75">
      <c r="A36" s="114" t="s">
        <v>201</v>
      </c>
      <c r="B36" s="115" t="s">
        <v>202</v>
      </c>
      <c r="C36" s="360" t="s">
        <v>203</v>
      </c>
      <c r="D36" s="359"/>
      <c r="E36" s="359"/>
      <c r="F36" s="359"/>
      <c r="G36" s="171"/>
      <c r="H36" s="176">
        <v>65</v>
      </c>
      <c r="I36" s="142">
        <v>60</v>
      </c>
    </row>
    <row r="37" spans="1:9" ht="15.75">
      <c r="A37" s="114" t="s">
        <v>204</v>
      </c>
      <c r="B37" s="115" t="s">
        <v>205</v>
      </c>
      <c r="C37" s="360" t="s">
        <v>206</v>
      </c>
      <c r="D37" s="359"/>
      <c r="E37" s="359"/>
      <c r="F37" s="359"/>
      <c r="G37" s="171"/>
      <c r="H37" s="142">
        <v>0</v>
      </c>
      <c r="I37" s="142">
        <v>0</v>
      </c>
    </row>
    <row r="38" spans="1:9" ht="15.75">
      <c r="A38" s="114" t="s">
        <v>207</v>
      </c>
      <c r="B38" s="115" t="s">
        <v>208</v>
      </c>
      <c r="C38" s="355" t="s">
        <v>208</v>
      </c>
      <c r="D38" s="359"/>
      <c r="E38" s="359"/>
      <c r="F38" s="359"/>
      <c r="G38" s="171"/>
      <c r="H38" s="142">
        <v>0</v>
      </c>
      <c r="I38" s="142">
        <v>0</v>
      </c>
    </row>
    <row r="39" spans="1:9" ht="15.75">
      <c r="A39" s="114" t="s">
        <v>209</v>
      </c>
      <c r="B39" s="115" t="s">
        <v>210</v>
      </c>
      <c r="C39" s="354" t="s">
        <v>210</v>
      </c>
      <c r="D39" s="358"/>
      <c r="E39" s="358"/>
      <c r="F39" s="358"/>
      <c r="G39" s="171"/>
      <c r="H39" s="142">
        <v>8543.09</v>
      </c>
      <c r="I39" s="142">
        <v>54783.74</v>
      </c>
    </row>
    <row r="40" spans="1:9" ht="15.75" customHeight="1">
      <c r="A40" s="114" t="s">
        <v>211</v>
      </c>
      <c r="B40" s="115" t="s">
        <v>212</v>
      </c>
      <c r="C40" s="355" t="s">
        <v>213</v>
      </c>
      <c r="D40" s="350"/>
      <c r="E40" s="350"/>
      <c r="F40" s="350"/>
      <c r="G40" s="171"/>
      <c r="H40" s="176">
        <v>0</v>
      </c>
      <c r="I40" s="176">
        <v>0</v>
      </c>
    </row>
    <row r="41" spans="1:9" ht="15.75" customHeight="1">
      <c r="A41" s="114" t="s">
        <v>214</v>
      </c>
      <c r="B41" s="115" t="s">
        <v>215</v>
      </c>
      <c r="C41" s="355" t="s">
        <v>216</v>
      </c>
      <c r="D41" s="359"/>
      <c r="E41" s="359"/>
      <c r="F41" s="359"/>
      <c r="G41" s="171"/>
      <c r="H41" s="142">
        <v>0</v>
      </c>
      <c r="I41" s="142">
        <v>0</v>
      </c>
    </row>
    <row r="42" spans="1:9" ht="15.75">
      <c r="A42" s="114" t="s">
        <v>217</v>
      </c>
      <c r="B42" s="115" t="s">
        <v>218</v>
      </c>
      <c r="C42" s="355" t="s">
        <v>219</v>
      </c>
      <c r="D42" s="359"/>
      <c r="E42" s="359"/>
      <c r="F42" s="359"/>
      <c r="G42" s="171"/>
      <c r="H42" s="142">
        <v>0</v>
      </c>
      <c r="I42" s="142">
        <v>0</v>
      </c>
    </row>
    <row r="43" spans="1:9" ht="15.75">
      <c r="A43" s="114" t="s">
        <v>220</v>
      </c>
      <c r="B43" s="115" t="s">
        <v>221</v>
      </c>
      <c r="C43" s="355" t="s">
        <v>222</v>
      </c>
      <c r="D43" s="359"/>
      <c r="E43" s="359"/>
      <c r="F43" s="359"/>
      <c r="G43" s="171"/>
      <c r="H43" s="142">
        <v>19808.27</v>
      </c>
      <c r="I43" s="142">
        <v>14517.39</v>
      </c>
    </row>
    <row r="44" spans="1:9" ht="15.75">
      <c r="A44" s="114" t="s">
        <v>223</v>
      </c>
      <c r="B44" s="115" t="s">
        <v>224</v>
      </c>
      <c r="C44" s="361" t="s">
        <v>225</v>
      </c>
      <c r="D44" s="362"/>
      <c r="E44" s="362"/>
      <c r="F44" s="363"/>
      <c r="G44" s="171"/>
      <c r="H44" s="142">
        <v>37</v>
      </c>
      <c r="I44" s="142">
        <v>0</v>
      </c>
    </row>
    <row r="45" spans="1:9" ht="15.75">
      <c r="A45" s="112" t="s">
        <v>91</v>
      </c>
      <c r="B45" s="117" t="s">
        <v>226</v>
      </c>
      <c r="C45" s="364" t="s">
        <v>226</v>
      </c>
      <c r="D45" s="365"/>
      <c r="E45" s="365"/>
      <c r="F45" s="366"/>
      <c r="G45" s="172"/>
      <c r="H45" s="140">
        <f>H20-H30</f>
        <v>15840.739999999874</v>
      </c>
      <c r="I45" s="140">
        <f>I20-I30</f>
        <v>5844.899999999965</v>
      </c>
    </row>
    <row r="46" spans="1:9" ht="15.75">
      <c r="A46" s="112" t="s">
        <v>117</v>
      </c>
      <c r="B46" s="112" t="s">
        <v>227</v>
      </c>
      <c r="C46" s="367" t="s">
        <v>227</v>
      </c>
      <c r="D46" s="365"/>
      <c r="E46" s="365"/>
      <c r="F46" s="366"/>
      <c r="G46" s="173"/>
      <c r="H46" s="140">
        <f>H47-H48-H49</f>
        <v>0</v>
      </c>
      <c r="I46" s="140">
        <f>I47-I48-I49</f>
        <v>0</v>
      </c>
    </row>
    <row r="47" spans="1:9" ht="15.75">
      <c r="A47" s="116" t="s">
        <v>228</v>
      </c>
      <c r="B47" s="115" t="s">
        <v>229</v>
      </c>
      <c r="C47" s="361" t="s">
        <v>230</v>
      </c>
      <c r="D47" s="362"/>
      <c r="E47" s="362"/>
      <c r="F47" s="363"/>
      <c r="G47" s="174"/>
      <c r="H47" s="142">
        <v>0</v>
      </c>
      <c r="I47" s="142">
        <v>0</v>
      </c>
    </row>
    <row r="48" spans="1:9" ht="15.75">
      <c r="A48" s="116" t="s">
        <v>64</v>
      </c>
      <c r="B48" s="115" t="s">
        <v>231</v>
      </c>
      <c r="C48" s="361" t="s">
        <v>231</v>
      </c>
      <c r="D48" s="362"/>
      <c r="E48" s="362"/>
      <c r="F48" s="363"/>
      <c r="G48" s="174"/>
      <c r="H48" s="142">
        <v>0</v>
      </c>
      <c r="I48" s="142">
        <v>0</v>
      </c>
    </row>
    <row r="49" spans="1:9" ht="15.75">
      <c r="A49" s="116" t="s">
        <v>232</v>
      </c>
      <c r="B49" s="115" t="s">
        <v>233</v>
      </c>
      <c r="C49" s="361" t="s">
        <v>234</v>
      </c>
      <c r="D49" s="362"/>
      <c r="E49" s="362"/>
      <c r="F49" s="363"/>
      <c r="G49" s="174"/>
      <c r="H49" s="142">
        <v>0</v>
      </c>
      <c r="I49" s="142">
        <v>0</v>
      </c>
    </row>
    <row r="50" spans="1:42" s="199" customFormat="1" ht="12.75">
      <c r="A50" s="196" t="s">
        <v>124</v>
      </c>
      <c r="B50" s="197" t="s">
        <v>235</v>
      </c>
      <c r="C50" s="368" t="s">
        <v>235</v>
      </c>
      <c r="D50" s="369"/>
      <c r="E50" s="369"/>
      <c r="F50" s="370"/>
      <c r="G50" s="198"/>
      <c r="H50" s="149">
        <v>-1.15</v>
      </c>
      <c r="I50" s="149">
        <v>0</v>
      </c>
      <c r="J50" s="231"/>
      <c r="K50" s="231"/>
      <c r="L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</row>
    <row r="51" spans="1:42" s="201" customFormat="1" ht="27" customHeight="1">
      <c r="A51" s="181" t="s">
        <v>150</v>
      </c>
      <c r="B51" s="200" t="s">
        <v>236</v>
      </c>
      <c r="C51" s="371" t="s">
        <v>236</v>
      </c>
      <c r="D51" s="372"/>
      <c r="E51" s="372"/>
      <c r="F51" s="373"/>
      <c r="G51" s="182"/>
      <c r="H51" s="183">
        <v>0</v>
      </c>
      <c r="I51" s="183">
        <v>0</v>
      </c>
      <c r="J51" s="231"/>
      <c r="K51" s="231"/>
      <c r="L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</row>
    <row r="52" spans="1:42" s="201" customFormat="1" ht="12.75">
      <c r="A52" s="181" t="s">
        <v>162</v>
      </c>
      <c r="B52" s="200" t="s">
        <v>237</v>
      </c>
      <c r="C52" s="374" t="s">
        <v>237</v>
      </c>
      <c r="D52" s="375"/>
      <c r="E52" s="375"/>
      <c r="F52" s="376"/>
      <c r="G52" s="182"/>
      <c r="H52" s="183">
        <v>0</v>
      </c>
      <c r="I52" s="183">
        <v>0</v>
      </c>
      <c r="J52" s="231"/>
      <c r="K52" s="231"/>
      <c r="L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</row>
    <row r="53" spans="1:9" ht="26.25" customHeight="1">
      <c r="A53" s="112" t="s">
        <v>238</v>
      </c>
      <c r="B53" s="112" t="s">
        <v>239</v>
      </c>
      <c r="C53" s="377" t="s">
        <v>239</v>
      </c>
      <c r="D53" s="378"/>
      <c r="E53" s="378"/>
      <c r="F53" s="379"/>
      <c r="G53" s="255"/>
      <c r="H53" s="256">
        <f>H45+H50+H46</f>
        <v>15839.589999999875</v>
      </c>
      <c r="I53" s="256">
        <f>I45+I50+I46</f>
        <v>5844.899999999965</v>
      </c>
    </row>
    <row r="54" spans="1:9" ht="12.75">
      <c r="A54" s="181" t="s">
        <v>52</v>
      </c>
      <c r="B54" s="181" t="s">
        <v>240</v>
      </c>
      <c r="C54" s="380" t="s">
        <v>240</v>
      </c>
      <c r="D54" s="375"/>
      <c r="E54" s="375"/>
      <c r="F54" s="376"/>
      <c r="G54" s="182"/>
      <c r="H54" s="183">
        <v>0</v>
      </c>
      <c r="I54" s="183">
        <v>0</v>
      </c>
    </row>
    <row r="55" spans="1:9" ht="13.5" customHeight="1">
      <c r="A55" s="112" t="s">
        <v>241</v>
      </c>
      <c r="B55" s="117" t="s">
        <v>242</v>
      </c>
      <c r="C55" s="381" t="s">
        <v>242</v>
      </c>
      <c r="D55" s="382"/>
      <c r="E55" s="382"/>
      <c r="F55" s="383"/>
      <c r="G55" s="257"/>
      <c r="H55" s="256">
        <f>H53+H54</f>
        <v>15839.589999999875</v>
      </c>
      <c r="I55" s="256">
        <f>I53+I54</f>
        <v>5844.899999999965</v>
      </c>
    </row>
    <row r="56" spans="1:9" ht="12.75">
      <c r="A56" s="177" t="s">
        <v>52</v>
      </c>
      <c r="B56" s="178" t="s">
        <v>243</v>
      </c>
      <c r="C56" s="384" t="s">
        <v>243</v>
      </c>
      <c r="D56" s="385"/>
      <c r="E56" s="385"/>
      <c r="F56" s="386"/>
      <c r="G56" s="179"/>
      <c r="H56" s="180">
        <v>0</v>
      </c>
      <c r="I56" s="180">
        <v>0</v>
      </c>
    </row>
    <row r="57" spans="1:9" ht="12.75">
      <c r="A57" s="177" t="s">
        <v>64</v>
      </c>
      <c r="B57" s="178" t="s">
        <v>244</v>
      </c>
      <c r="C57" s="384" t="s">
        <v>244</v>
      </c>
      <c r="D57" s="385"/>
      <c r="E57" s="385"/>
      <c r="F57" s="386"/>
      <c r="G57" s="179"/>
      <c r="H57" s="180">
        <v>0</v>
      </c>
      <c r="I57" s="180">
        <v>0</v>
      </c>
    </row>
    <row r="58" spans="1:9" ht="6" customHeight="1">
      <c r="A58" s="118"/>
      <c r="B58" s="118"/>
      <c r="C58" s="118"/>
      <c r="D58" s="118"/>
      <c r="G58" s="119"/>
      <c r="H58" s="143"/>
      <c r="I58" s="143"/>
    </row>
    <row r="59" spans="1:9" ht="11.25" customHeight="1">
      <c r="A59" s="387"/>
      <c r="B59" s="387"/>
      <c r="C59" s="387"/>
      <c r="D59" s="387"/>
      <c r="E59" s="387"/>
      <c r="F59" s="387"/>
      <c r="G59" s="387"/>
      <c r="H59" s="393"/>
      <c r="I59" s="393"/>
    </row>
    <row r="60" spans="1:42" s="131" customFormat="1" ht="12.75" customHeight="1">
      <c r="A60" s="395" t="s">
        <v>272</v>
      </c>
      <c r="B60" s="395"/>
      <c r="C60" s="395"/>
      <c r="D60" s="395"/>
      <c r="E60" s="395"/>
      <c r="F60" s="395"/>
      <c r="G60" s="245" t="s">
        <v>273</v>
      </c>
      <c r="H60" s="394" t="s">
        <v>271</v>
      </c>
      <c r="I60" s="394"/>
      <c r="J60" s="229"/>
      <c r="K60" s="229"/>
      <c r="L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</row>
    <row r="61" spans="1:9" ht="15.75" customHeight="1">
      <c r="A61" s="388" t="s">
        <v>274</v>
      </c>
      <c r="B61" s="388"/>
      <c r="C61" s="388"/>
      <c r="D61" s="388"/>
      <c r="E61" s="388"/>
      <c r="F61" s="388"/>
      <c r="G61" s="247" t="s">
        <v>275</v>
      </c>
      <c r="H61" s="389" t="s">
        <v>165</v>
      </c>
      <c r="I61" s="389"/>
    </row>
    <row r="62" spans="1:9" ht="8.25" customHeight="1">
      <c r="A62" s="246"/>
      <c r="B62" s="246"/>
      <c r="C62" s="246"/>
      <c r="D62" s="246"/>
      <c r="E62" s="246"/>
      <c r="F62" s="246"/>
      <c r="G62" s="246"/>
      <c r="H62" s="248"/>
      <c r="I62" s="248"/>
    </row>
    <row r="63" spans="1:9" ht="12.75" customHeight="1">
      <c r="A63" s="390" t="s">
        <v>276</v>
      </c>
      <c r="B63" s="390"/>
      <c r="C63" s="390"/>
      <c r="D63" s="390"/>
      <c r="E63" s="390"/>
      <c r="F63" s="390"/>
      <c r="G63" s="249" t="s">
        <v>277</v>
      </c>
      <c r="H63" s="394" t="s">
        <v>262</v>
      </c>
      <c r="I63" s="394"/>
    </row>
    <row r="64" spans="1:9" ht="12.75">
      <c r="A64" s="391" t="s">
        <v>278</v>
      </c>
      <c r="B64" s="391"/>
      <c r="C64" s="391"/>
      <c r="D64" s="391"/>
      <c r="E64" s="391"/>
      <c r="F64" s="391"/>
      <c r="G64" s="250" t="s">
        <v>279</v>
      </c>
      <c r="H64" s="392" t="s">
        <v>165</v>
      </c>
      <c r="I64" s="392"/>
    </row>
    <row r="65" spans="1:9" ht="12.75">
      <c r="A65" s="251"/>
      <c r="B65" s="251"/>
      <c r="C65" s="251"/>
      <c r="D65" s="251"/>
      <c r="E65" s="251"/>
      <c r="F65" s="251"/>
      <c r="G65" s="251"/>
      <c r="H65" s="251"/>
      <c r="I65" s="251"/>
    </row>
    <row r="66" spans="1:9" ht="12.75">
      <c r="A66" s="251"/>
      <c r="B66" s="251"/>
      <c r="C66" s="251"/>
      <c r="D66" s="251"/>
      <c r="E66" s="251"/>
      <c r="F66" s="251"/>
      <c r="G66" s="251"/>
      <c r="H66" s="251"/>
      <c r="I66" s="251"/>
    </row>
    <row r="67" spans="3:9" ht="12.75">
      <c r="C67" s="228"/>
      <c r="D67" s="228"/>
      <c r="E67" s="228"/>
      <c r="F67" s="228"/>
      <c r="G67" s="228"/>
      <c r="H67" s="269"/>
      <c r="I67" s="269"/>
    </row>
    <row r="68" spans="3:9" ht="12.75">
      <c r="C68" s="228"/>
      <c r="D68" s="228"/>
      <c r="E68" s="228"/>
      <c r="F68" s="228"/>
      <c r="G68" s="222"/>
      <c r="H68" s="268"/>
      <c r="I68" s="268"/>
    </row>
    <row r="69" spans="3:9" ht="12.75">
      <c r="C69" s="228"/>
      <c r="D69" s="228"/>
      <c r="E69" s="228"/>
      <c r="F69" s="228"/>
      <c r="G69" s="228"/>
      <c r="H69" s="269"/>
      <c r="I69" s="269"/>
    </row>
    <row r="70" spans="3:9" ht="15.75">
      <c r="C70" s="228"/>
      <c r="D70" s="270"/>
      <c r="E70" s="228"/>
      <c r="F70" s="271"/>
      <c r="G70" s="228"/>
      <c r="H70" s="272"/>
      <c r="I70" s="269"/>
    </row>
    <row r="71" spans="3:9" ht="12.75">
      <c r="C71" s="228"/>
      <c r="D71" s="228"/>
      <c r="E71" s="228"/>
      <c r="F71" s="273"/>
      <c r="G71" s="228"/>
      <c r="H71" s="269"/>
      <c r="I71" s="269"/>
    </row>
    <row r="72" spans="3:9" ht="15.75">
      <c r="C72" s="228"/>
      <c r="D72" s="228"/>
      <c r="E72" s="228"/>
      <c r="F72" s="228"/>
      <c r="G72" s="228"/>
      <c r="H72" s="274"/>
      <c r="I72" s="274"/>
    </row>
    <row r="73" spans="3:9" ht="12.75">
      <c r="C73" s="228"/>
      <c r="D73" s="228"/>
      <c r="E73" s="228"/>
      <c r="F73" s="228"/>
      <c r="G73" s="228"/>
      <c r="H73" s="269"/>
      <c r="I73" s="269"/>
    </row>
    <row r="74" spans="1:9" ht="12.75">
      <c r="A74" s="251"/>
      <c r="B74" s="251"/>
      <c r="C74" s="275"/>
      <c r="D74" s="275"/>
      <c r="E74" s="275"/>
      <c r="F74" s="275"/>
      <c r="G74" s="275"/>
      <c r="H74" s="275"/>
      <c r="I74" s="275"/>
    </row>
    <row r="75" spans="1:9" ht="12.75">
      <c r="A75" s="251"/>
      <c r="B75" s="251"/>
      <c r="C75" s="275"/>
      <c r="D75" s="275"/>
      <c r="E75" s="275"/>
      <c r="F75" s="275"/>
      <c r="G75" s="275"/>
      <c r="H75" s="269"/>
      <c r="I75" s="269"/>
    </row>
    <row r="76" spans="1:9" ht="12.75">
      <c r="A76" s="251"/>
      <c r="B76" s="251"/>
      <c r="C76" s="275"/>
      <c r="D76" s="275"/>
      <c r="E76" s="275"/>
      <c r="F76" s="275"/>
      <c r="G76" s="275"/>
      <c r="H76" s="269"/>
      <c r="I76" s="269"/>
    </row>
    <row r="77" spans="1:9" ht="15.75">
      <c r="A77" s="251"/>
      <c r="B77" s="251"/>
      <c r="C77" s="275"/>
      <c r="D77" s="275"/>
      <c r="E77" s="275"/>
      <c r="F77" s="273"/>
      <c r="G77" s="275"/>
      <c r="H77" s="274"/>
      <c r="I77" s="274"/>
    </row>
    <row r="78" spans="1:9" ht="12.75">
      <c r="A78" s="251"/>
      <c r="B78" s="251"/>
      <c r="C78" s="275"/>
      <c r="D78" s="275"/>
      <c r="E78" s="275"/>
      <c r="F78" s="275"/>
      <c r="G78" s="275"/>
      <c r="H78" s="275"/>
      <c r="I78" s="275"/>
    </row>
    <row r="79" spans="3:9" ht="12.75">
      <c r="C79" s="228"/>
      <c r="D79" s="228"/>
      <c r="E79" s="228"/>
      <c r="F79" s="228"/>
      <c r="G79" s="228"/>
      <c r="H79" s="269"/>
      <c r="I79" s="269"/>
    </row>
    <row r="81" ht="12.75">
      <c r="H81" s="144">
        <v>15840.74</v>
      </c>
    </row>
    <row r="82" ht="12.75">
      <c r="H82" s="144">
        <v>-1.15</v>
      </c>
    </row>
    <row r="83" ht="15.75">
      <c r="H83" s="140">
        <f>H81+H82</f>
        <v>15839.59</v>
      </c>
    </row>
  </sheetData>
  <sheetProtection/>
  <mergeCells count="63">
    <mergeCell ref="A61:F61"/>
    <mergeCell ref="H61:I61"/>
    <mergeCell ref="A63:F63"/>
    <mergeCell ref="A64:F64"/>
    <mergeCell ref="H64:I64"/>
    <mergeCell ref="H59:I59"/>
    <mergeCell ref="H60:I60"/>
    <mergeCell ref="A60:F60"/>
    <mergeCell ref="H63:I63"/>
    <mergeCell ref="C53:F53"/>
    <mergeCell ref="C54:F54"/>
    <mergeCell ref="C55:F55"/>
    <mergeCell ref="C56:F56"/>
    <mergeCell ref="C57:F57"/>
    <mergeCell ref="A59:G59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B19"/>
    <mergeCell ref="C19:F19"/>
    <mergeCell ref="C20:F20"/>
    <mergeCell ref="C21:F21"/>
    <mergeCell ref="C22:F22"/>
    <mergeCell ref="A11:I11"/>
    <mergeCell ref="A12:I12"/>
    <mergeCell ref="A13:I13"/>
    <mergeCell ref="A14:I14"/>
    <mergeCell ref="A16:I16"/>
    <mergeCell ref="A17:I17"/>
    <mergeCell ref="A5:I5"/>
    <mergeCell ref="A6:I6"/>
    <mergeCell ref="A7:I7"/>
    <mergeCell ref="A8:I8"/>
    <mergeCell ref="A9:I9"/>
    <mergeCell ref="A10:I10"/>
  </mergeCells>
  <printOptions/>
  <pageMargins left="0.7086614173228347" right="0.35433070866141736" top="0" bottom="0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5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8.57421875" style="2" customWidth="1"/>
    <col min="3" max="4" width="14.421875" style="2" customWidth="1"/>
    <col min="5" max="5" width="14.8515625" style="2" customWidth="1"/>
    <col min="6" max="6" width="14.421875" style="2" customWidth="1"/>
    <col min="7" max="7" width="13.8515625" style="2" customWidth="1"/>
    <col min="8" max="12" width="14.421875" style="2" customWidth="1"/>
    <col min="13" max="13" width="13.57421875" style="2" customWidth="1"/>
    <col min="14" max="14" width="4.28125" style="2" customWidth="1"/>
    <col min="15" max="15" width="3.8515625" style="232" customWidth="1"/>
    <col min="16" max="16" width="27.7109375" style="205" customWidth="1"/>
    <col min="17" max="17" width="14.00390625" style="205" customWidth="1"/>
    <col min="18" max="18" width="14.421875" style="205" customWidth="1"/>
    <col min="19" max="19" width="14.8515625" style="205" customWidth="1"/>
    <col min="20" max="20" width="14.421875" style="205" customWidth="1"/>
    <col min="21" max="21" width="13.8515625" style="205" customWidth="1"/>
    <col min="22" max="26" width="14.421875" style="205" customWidth="1"/>
    <col min="27" max="27" width="12.57421875" style="205" customWidth="1"/>
    <col min="28" max="28" width="4.00390625" style="205" customWidth="1"/>
    <col min="29" max="29" width="3.8515625" style="232" customWidth="1"/>
    <col min="30" max="30" width="28.57421875" style="205" customWidth="1"/>
    <col min="31" max="32" width="14.421875" style="205" customWidth="1"/>
    <col min="33" max="33" width="14.8515625" style="205" customWidth="1"/>
    <col min="34" max="34" width="14.421875" style="205" customWidth="1"/>
    <col min="35" max="35" width="13.8515625" style="205" customWidth="1"/>
    <col min="36" max="38" width="14.421875" style="205" customWidth="1"/>
    <col min="39" max="39" width="13.421875" style="205" customWidth="1"/>
    <col min="40" max="40" width="13.57421875" style="205" customWidth="1"/>
    <col min="41" max="41" width="13.00390625" style="205" customWidth="1"/>
    <col min="42" max="60" width="9.140625" style="205" customWidth="1"/>
    <col min="61" max="16384" width="9.140625" style="2" customWidth="1"/>
  </cols>
  <sheetData>
    <row r="1" ht="15">
      <c r="I1" s="2" t="s">
        <v>4</v>
      </c>
    </row>
    <row r="2" spans="3:39" ht="15.75">
      <c r="C2" s="398" t="s">
        <v>264</v>
      </c>
      <c r="D2" s="398"/>
      <c r="E2" s="398"/>
      <c r="F2" s="398"/>
      <c r="G2" s="398"/>
      <c r="H2" s="398"/>
      <c r="I2" s="398"/>
      <c r="J2" s="398"/>
      <c r="K2" s="398"/>
      <c r="L2" s="2" t="s">
        <v>5</v>
      </c>
      <c r="Q2" s="398"/>
      <c r="R2" s="398"/>
      <c r="S2" s="398"/>
      <c r="T2" s="398"/>
      <c r="U2" s="398"/>
      <c r="V2" s="398"/>
      <c r="W2" s="398"/>
      <c r="X2" s="398"/>
      <c r="Y2" s="398"/>
      <c r="AE2" s="398"/>
      <c r="AF2" s="398"/>
      <c r="AG2" s="398"/>
      <c r="AH2" s="398"/>
      <c r="AI2" s="398"/>
      <c r="AJ2" s="398"/>
      <c r="AK2" s="398"/>
      <c r="AL2" s="398"/>
      <c r="AM2" s="398"/>
    </row>
    <row r="3" spans="3:39" ht="15">
      <c r="C3" s="396" t="s">
        <v>172</v>
      </c>
      <c r="D3" s="396"/>
      <c r="E3" s="396"/>
      <c r="F3" s="396"/>
      <c r="G3" s="396"/>
      <c r="H3" s="396"/>
      <c r="I3" s="396"/>
      <c r="J3" s="396"/>
      <c r="K3" s="396"/>
      <c r="Q3" s="402"/>
      <c r="R3" s="402"/>
      <c r="S3" s="402"/>
      <c r="T3" s="402"/>
      <c r="U3" s="402"/>
      <c r="V3" s="402"/>
      <c r="W3" s="402"/>
      <c r="X3" s="402"/>
      <c r="Y3" s="402"/>
      <c r="AE3" s="402"/>
      <c r="AF3" s="402"/>
      <c r="AG3" s="402"/>
      <c r="AH3" s="402"/>
      <c r="AI3" s="402"/>
      <c r="AJ3" s="402"/>
      <c r="AK3" s="402"/>
      <c r="AL3" s="402"/>
      <c r="AM3" s="402"/>
    </row>
    <row r="4" spans="1:41" ht="15">
      <c r="A4" s="400" t="s">
        <v>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</row>
    <row r="5" spans="1:41" ht="15">
      <c r="A5" s="400" t="s">
        <v>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</row>
    <row r="6" spans="15:27" ht="15"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</row>
    <row r="7" spans="1:41" ht="15">
      <c r="A7" s="405" t="s">
        <v>287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404"/>
      <c r="AA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</row>
    <row r="8" ht="15">
      <c r="J8" s="203"/>
    </row>
    <row r="9" spans="1:41" ht="15" customHeight="1">
      <c r="A9" s="397" t="s">
        <v>47</v>
      </c>
      <c r="B9" s="397" t="s">
        <v>8</v>
      </c>
      <c r="C9" s="401" t="s">
        <v>280</v>
      </c>
      <c r="D9" s="397" t="s">
        <v>9</v>
      </c>
      <c r="E9" s="397"/>
      <c r="F9" s="397"/>
      <c r="G9" s="397"/>
      <c r="H9" s="397"/>
      <c r="I9" s="397"/>
      <c r="J9" s="397"/>
      <c r="K9" s="397"/>
      <c r="L9" s="397"/>
      <c r="M9" s="397" t="s">
        <v>288</v>
      </c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</row>
    <row r="10" spans="1:41" ht="117.75" customHeight="1">
      <c r="A10" s="397"/>
      <c r="B10" s="397"/>
      <c r="C10" s="401"/>
      <c r="D10" s="3" t="s">
        <v>10</v>
      </c>
      <c r="E10" s="157" t="s">
        <v>40</v>
      </c>
      <c r="F10" s="3" t="s">
        <v>11</v>
      </c>
      <c r="G10" s="3" t="s">
        <v>12</v>
      </c>
      <c r="H10" s="3" t="s">
        <v>13</v>
      </c>
      <c r="I10" s="4" t="s">
        <v>14</v>
      </c>
      <c r="J10" s="3" t="s">
        <v>15</v>
      </c>
      <c r="K10" s="5" t="s">
        <v>16</v>
      </c>
      <c r="L10" s="6" t="s">
        <v>17</v>
      </c>
      <c r="M10" s="397"/>
      <c r="O10" s="399"/>
      <c r="P10" s="399"/>
      <c r="Q10" s="399"/>
      <c r="R10" s="233"/>
      <c r="S10" s="191"/>
      <c r="T10" s="233"/>
      <c r="U10" s="233"/>
      <c r="V10" s="233"/>
      <c r="W10" s="233"/>
      <c r="X10" s="233"/>
      <c r="Y10" s="233"/>
      <c r="Z10" s="233"/>
      <c r="AA10" s="399"/>
      <c r="AC10" s="399"/>
      <c r="AD10" s="399"/>
      <c r="AE10" s="399"/>
      <c r="AF10" s="233"/>
      <c r="AG10" s="191"/>
      <c r="AH10" s="233"/>
      <c r="AI10" s="233"/>
      <c r="AJ10" s="233"/>
      <c r="AK10" s="233"/>
      <c r="AL10" s="233"/>
      <c r="AM10" s="233"/>
      <c r="AN10" s="233"/>
      <c r="AO10" s="399"/>
    </row>
    <row r="11" spans="1:41" ht="15">
      <c r="A11" s="7">
        <v>1</v>
      </c>
      <c r="B11" s="7">
        <v>2</v>
      </c>
      <c r="C11" s="7">
        <v>3</v>
      </c>
      <c r="D11" s="258">
        <v>4</v>
      </c>
      <c r="E11" s="258">
        <v>5</v>
      </c>
      <c r="F11" s="258">
        <v>6</v>
      </c>
      <c r="G11" s="258">
        <v>7</v>
      </c>
      <c r="H11" s="258">
        <v>8</v>
      </c>
      <c r="I11" s="258">
        <v>9</v>
      </c>
      <c r="J11" s="258">
        <v>10</v>
      </c>
      <c r="K11" s="259" t="s">
        <v>18</v>
      </c>
      <c r="L11" s="258">
        <v>12</v>
      </c>
      <c r="M11" s="258">
        <v>13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206"/>
      <c r="Z11" s="194"/>
      <c r="AA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206"/>
      <c r="AN11" s="194"/>
      <c r="AO11" s="194"/>
    </row>
    <row r="12" spans="1:60" s="10" customFormat="1" ht="85.5">
      <c r="A12" s="8" t="s">
        <v>246</v>
      </c>
      <c r="B12" s="9" t="s">
        <v>19</v>
      </c>
      <c r="C12" s="128">
        <f aca="true" t="shared" si="0" ref="C12:L12">C13+C14</f>
        <v>0</v>
      </c>
      <c r="D12" s="128">
        <f t="shared" si="0"/>
        <v>77996.02</v>
      </c>
      <c r="E12" s="128">
        <f t="shared" si="0"/>
        <v>0</v>
      </c>
      <c r="F12" s="128">
        <f t="shared" si="0"/>
        <v>0</v>
      </c>
      <c r="G12" s="128">
        <f t="shared" si="0"/>
        <v>0</v>
      </c>
      <c r="H12" s="128">
        <f t="shared" si="0"/>
        <v>0</v>
      </c>
      <c r="I12" s="128">
        <f t="shared" si="0"/>
        <v>76729.86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aca="true" t="shared" si="1" ref="M12:M24">C12+D12+E12+F12-G12-H12-I12-J12-K12+L12</f>
        <v>1266.1600000000035</v>
      </c>
      <c r="N12" s="127"/>
      <c r="O12" s="233"/>
      <c r="P12" s="234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35"/>
      <c r="AC12" s="233"/>
      <c r="AD12" s="234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</row>
    <row r="13" spans="1:41" ht="15" customHeight="1">
      <c r="A13" s="11" t="s">
        <v>255</v>
      </c>
      <c r="B13" s="12" t="s">
        <v>20</v>
      </c>
      <c r="C13" s="129">
        <v>0</v>
      </c>
      <c r="D13" s="154">
        <v>0</v>
      </c>
      <c r="E13" s="129">
        <v>628.48</v>
      </c>
      <c r="F13" s="129"/>
      <c r="G13" s="129"/>
      <c r="H13" s="129"/>
      <c r="I13" s="129">
        <v>146.66</v>
      </c>
      <c r="J13" s="129"/>
      <c r="K13" s="129"/>
      <c r="L13" s="129"/>
      <c r="M13" s="130">
        <f t="shared" si="1"/>
        <v>481.82000000000005</v>
      </c>
      <c r="O13" s="236"/>
      <c r="P13" s="237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7"/>
      <c r="AC13" s="236"/>
      <c r="AD13" s="237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</row>
    <row r="14" spans="1:41" ht="15" customHeight="1">
      <c r="A14" s="11" t="s">
        <v>256</v>
      </c>
      <c r="B14" s="12" t="s">
        <v>21</v>
      </c>
      <c r="C14" s="129">
        <v>0</v>
      </c>
      <c r="D14" s="154">
        <v>77996.02</v>
      </c>
      <c r="E14" s="129">
        <v>-628.48</v>
      </c>
      <c r="F14" s="129"/>
      <c r="G14" s="129"/>
      <c r="H14" s="129"/>
      <c r="I14" s="154">
        <v>76583.2</v>
      </c>
      <c r="J14" s="129"/>
      <c r="K14" s="154"/>
      <c r="L14" s="129"/>
      <c r="M14" s="130">
        <f t="shared" si="1"/>
        <v>784.3400000000111</v>
      </c>
      <c r="O14" s="236"/>
      <c r="P14" s="237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7"/>
      <c r="AC14" s="236"/>
      <c r="AD14" s="237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</row>
    <row r="15" spans="1:60" s="10" customFormat="1" ht="81" customHeight="1">
      <c r="A15" s="8" t="s">
        <v>247</v>
      </c>
      <c r="B15" s="9" t="s">
        <v>22</v>
      </c>
      <c r="C15" s="128">
        <f aca="true" t="shared" si="2" ref="C15:L15">C16+C17</f>
        <v>8167.339999999999</v>
      </c>
      <c r="D15" s="128">
        <f t="shared" si="2"/>
        <v>230375.51</v>
      </c>
      <c r="E15" s="128">
        <f t="shared" si="2"/>
        <v>0</v>
      </c>
      <c r="F15" s="128">
        <f t="shared" si="2"/>
        <v>0</v>
      </c>
      <c r="G15" s="128">
        <f t="shared" si="2"/>
        <v>0</v>
      </c>
      <c r="H15" s="128">
        <f t="shared" si="2"/>
        <v>0</v>
      </c>
      <c r="I15" s="128">
        <f t="shared" si="2"/>
        <v>194776.24000000002</v>
      </c>
      <c r="J15" s="128">
        <f t="shared" si="2"/>
        <v>0</v>
      </c>
      <c r="K15" s="128">
        <f t="shared" si="2"/>
        <v>0</v>
      </c>
      <c r="L15" s="128">
        <f t="shared" si="2"/>
        <v>0</v>
      </c>
      <c r="M15" s="128">
        <f t="shared" si="1"/>
        <v>43766.609999999986</v>
      </c>
      <c r="O15" s="233"/>
      <c r="P15" s="234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35"/>
      <c r="AC15" s="233"/>
      <c r="AD15" s="234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</row>
    <row r="16" spans="1:41" ht="15" customHeight="1">
      <c r="A16" s="11" t="s">
        <v>251</v>
      </c>
      <c r="B16" s="12" t="s">
        <v>20</v>
      </c>
      <c r="C16" s="129">
        <v>8106.9</v>
      </c>
      <c r="D16" s="129">
        <v>51593.3</v>
      </c>
      <c r="E16" s="129">
        <v>150</v>
      </c>
      <c r="F16" s="129"/>
      <c r="G16" s="129"/>
      <c r="H16" s="129"/>
      <c r="I16" s="129">
        <v>16166.23</v>
      </c>
      <c r="J16" s="154"/>
      <c r="K16" s="129"/>
      <c r="L16" s="129"/>
      <c r="M16" s="130">
        <f t="shared" si="1"/>
        <v>43683.97</v>
      </c>
      <c r="O16" s="236"/>
      <c r="P16" s="23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7"/>
      <c r="AC16" s="236"/>
      <c r="AD16" s="237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</row>
    <row r="17" spans="1:41" ht="15" customHeight="1">
      <c r="A17" s="11" t="s">
        <v>252</v>
      </c>
      <c r="B17" s="12" t="s">
        <v>21</v>
      </c>
      <c r="C17" s="129">
        <v>60.44</v>
      </c>
      <c r="D17" s="129">
        <v>178782.21</v>
      </c>
      <c r="E17" s="129">
        <v>-150</v>
      </c>
      <c r="F17" s="129"/>
      <c r="G17" s="154"/>
      <c r="H17" s="154"/>
      <c r="I17" s="154">
        <v>178610.01</v>
      </c>
      <c r="J17" s="129"/>
      <c r="K17" s="154"/>
      <c r="L17" s="129"/>
      <c r="M17" s="130">
        <f t="shared" si="1"/>
        <v>82.63999999998487</v>
      </c>
      <c r="O17" s="236"/>
      <c r="P17" s="23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7"/>
      <c r="AC17" s="236"/>
      <c r="AD17" s="237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</row>
    <row r="18" spans="1:60" s="10" customFormat="1" ht="121.5" customHeight="1">
      <c r="A18" s="8" t="s">
        <v>248</v>
      </c>
      <c r="B18" s="9" t="s">
        <v>23</v>
      </c>
      <c r="C18" s="128">
        <f aca="true" t="shared" si="3" ref="C18:L18">C19+C20</f>
        <v>270852.07</v>
      </c>
      <c r="D18" s="128">
        <f t="shared" si="3"/>
        <v>54397.95</v>
      </c>
      <c r="E18" s="128">
        <f t="shared" si="3"/>
        <v>0</v>
      </c>
      <c r="F18" s="128">
        <f t="shared" si="3"/>
        <v>6450</v>
      </c>
      <c r="G18" s="128">
        <f t="shared" si="3"/>
        <v>0</v>
      </c>
      <c r="H18" s="128">
        <f t="shared" si="3"/>
        <v>0</v>
      </c>
      <c r="I18" s="128">
        <f t="shared" si="3"/>
        <v>99798.22</v>
      </c>
      <c r="J18" s="128">
        <f t="shared" si="3"/>
        <v>0</v>
      </c>
      <c r="K18" s="128">
        <f t="shared" si="3"/>
        <v>0</v>
      </c>
      <c r="L18" s="128">
        <f t="shared" si="3"/>
        <v>0</v>
      </c>
      <c r="M18" s="128">
        <f t="shared" si="1"/>
        <v>231901.80000000002</v>
      </c>
      <c r="O18" s="233"/>
      <c r="P18" s="234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35"/>
      <c r="AC18" s="233"/>
      <c r="AD18" s="234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</row>
    <row r="19" spans="1:41" ht="15" customHeight="1">
      <c r="A19" s="11" t="s">
        <v>253</v>
      </c>
      <c r="B19" s="12" t="s">
        <v>20</v>
      </c>
      <c r="C19" s="129">
        <v>268136.39</v>
      </c>
      <c r="D19" s="154">
        <v>10449.98</v>
      </c>
      <c r="E19" s="129">
        <v>2143.71</v>
      </c>
      <c r="F19" s="129">
        <v>6450</v>
      </c>
      <c r="G19" s="129"/>
      <c r="H19" s="129"/>
      <c r="I19" s="129">
        <v>76826.69</v>
      </c>
      <c r="J19" s="154"/>
      <c r="K19" s="129"/>
      <c r="L19" s="129"/>
      <c r="M19" s="130">
        <f t="shared" si="1"/>
        <v>210353.39</v>
      </c>
      <c r="O19" s="236"/>
      <c r="P19" s="237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7"/>
      <c r="AC19" s="236"/>
      <c r="AD19" s="237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</row>
    <row r="20" spans="1:41" ht="15" customHeight="1">
      <c r="A20" s="11" t="s">
        <v>254</v>
      </c>
      <c r="B20" s="12" t="s">
        <v>21</v>
      </c>
      <c r="C20" s="129">
        <v>2715.68</v>
      </c>
      <c r="D20" s="154">
        <v>43947.97</v>
      </c>
      <c r="E20" s="129">
        <v>-2143.71</v>
      </c>
      <c r="F20" s="129"/>
      <c r="G20" s="129"/>
      <c r="H20" s="129"/>
      <c r="I20" s="129">
        <v>22971.53</v>
      </c>
      <c r="J20" s="129"/>
      <c r="K20" s="129"/>
      <c r="L20" s="129"/>
      <c r="M20" s="130">
        <f t="shared" si="1"/>
        <v>21548.410000000003</v>
      </c>
      <c r="O20" s="236"/>
      <c r="P20" s="237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7"/>
      <c r="AC20" s="236"/>
      <c r="AD20" s="237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</row>
    <row r="21" spans="1:60" s="10" customFormat="1" ht="15" customHeight="1">
      <c r="A21" s="8" t="s">
        <v>249</v>
      </c>
      <c r="B21" s="9" t="s">
        <v>24</v>
      </c>
      <c r="C21" s="128">
        <f aca="true" t="shared" si="4" ref="C21:L21">C22+C23</f>
        <v>1032.17</v>
      </c>
      <c r="D21" s="128">
        <f t="shared" si="4"/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411.48</v>
      </c>
      <c r="J21" s="128">
        <f t="shared" si="4"/>
        <v>0</v>
      </c>
      <c r="K21" s="128">
        <f t="shared" si="4"/>
        <v>0</v>
      </c>
      <c r="L21" s="128">
        <f t="shared" si="4"/>
        <v>0</v>
      </c>
      <c r="M21" s="128">
        <f t="shared" si="1"/>
        <v>620.69</v>
      </c>
      <c r="O21" s="233"/>
      <c r="P21" s="234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35"/>
      <c r="AC21" s="233"/>
      <c r="AD21" s="234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</row>
    <row r="22" spans="1:41" ht="15" customHeight="1">
      <c r="A22" s="11" t="s">
        <v>2</v>
      </c>
      <c r="B22" s="12" t="s">
        <v>20</v>
      </c>
      <c r="C22" s="129">
        <v>1032.17</v>
      </c>
      <c r="D22" s="154">
        <v>0</v>
      </c>
      <c r="E22" s="129"/>
      <c r="F22" s="129"/>
      <c r="G22" s="129"/>
      <c r="H22" s="129"/>
      <c r="I22" s="129">
        <v>411.48</v>
      </c>
      <c r="J22" s="154"/>
      <c r="K22" s="129"/>
      <c r="L22" s="129"/>
      <c r="M22" s="130">
        <f t="shared" si="1"/>
        <v>620.69</v>
      </c>
      <c r="O22" s="236"/>
      <c r="P22" s="237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7"/>
      <c r="AC22" s="236"/>
      <c r="AD22" s="237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</row>
    <row r="23" spans="1:41" ht="15" customHeight="1">
      <c r="A23" s="11" t="s">
        <v>3</v>
      </c>
      <c r="B23" s="12" t="s">
        <v>21</v>
      </c>
      <c r="C23" s="129">
        <v>0</v>
      </c>
      <c r="D23" s="154">
        <v>0</v>
      </c>
      <c r="E23" s="129"/>
      <c r="F23" s="162"/>
      <c r="G23" s="162"/>
      <c r="H23" s="162"/>
      <c r="I23" s="129">
        <v>0</v>
      </c>
      <c r="J23" s="129"/>
      <c r="K23" s="129"/>
      <c r="L23" s="129"/>
      <c r="M23" s="130">
        <f t="shared" si="1"/>
        <v>0</v>
      </c>
      <c r="O23" s="236"/>
      <c r="P23" s="237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7"/>
      <c r="AC23" s="236"/>
      <c r="AD23" s="237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</row>
    <row r="24" spans="1:60" s="10" customFormat="1" ht="15" customHeight="1">
      <c r="A24" s="8" t="s">
        <v>250</v>
      </c>
      <c r="B24" s="9" t="s">
        <v>25</v>
      </c>
      <c r="C24" s="128">
        <f aca="true" t="shared" si="5" ref="C24:L24">C12+C15+C18+C21</f>
        <v>280051.58</v>
      </c>
      <c r="D24" s="128">
        <f t="shared" si="5"/>
        <v>362769.48000000004</v>
      </c>
      <c r="E24" s="160">
        <f t="shared" si="5"/>
        <v>0</v>
      </c>
      <c r="F24" s="163">
        <f t="shared" si="5"/>
        <v>6450</v>
      </c>
      <c r="G24" s="163">
        <f t="shared" si="5"/>
        <v>0</v>
      </c>
      <c r="H24" s="163">
        <f t="shared" si="5"/>
        <v>0</v>
      </c>
      <c r="I24" s="161">
        <f t="shared" si="5"/>
        <v>371715.80000000005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1"/>
        <v>277555.26</v>
      </c>
      <c r="O24" s="233"/>
      <c r="P24" s="234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35"/>
      <c r="AC24" s="233"/>
      <c r="AD24" s="234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</row>
    <row r="25" spans="1:41" ht="15">
      <c r="A25" s="155" t="s">
        <v>39</v>
      </c>
      <c r="B25" s="155"/>
      <c r="C25" s="155"/>
      <c r="D25" s="155"/>
      <c r="E25" s="155"/>
      <c r="F25" s="159"/>
      <c r="G25" s="159"/>
      <c r="H25" s="159"/>
      <c r="I25" s="156"/>
      <c r="J25" s="156"/>
      <c r="K25" s="13"/>
      <c r="L25" s="13"/>
      <c r="M25" s="13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239"/>
      <c r="Z25" s="239"/>
      <c r="AA25" s="23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239"/>
      <c r="AN25" s="239"/>
      <c r="AO25" s="239"/>
    </row>
    <row r="26" spans="2:8" ht="15">
      <c r="B26" s="2" t="s">
        <v>265</v>
      </c>
      <c r="F26" s="125"/>
      <c r="G26" s="125" t="s">
        <v>262</v>
      </c>
      <c r="H26" s="125"/>
    </row>
    <row r="27" spans="2:37" ht="18.75">
      <c r="B27" s="133"/>
      <c r="C27" s="133"/>
      <c r="D27" s="133"/>
      <c r="E27" s="133"/>
      <c r="F27" s="133"/>
      <c r="G27" s="133"/>
      <c r="H27" s="133"/>
      <c r="I27" s="132"/>
      <c r="P27" s="240"/>
      <c r="Q27" s="240"/>
      <c r="R27" s="240"/>
      <c r="S27" s="240"/>
      <c r="T27" s="240"/>
      <c r="U27" s="240"/>
      <c r="V27" s="240"/>
      <c r="W27" s="204"/>
      <c r="AD27" s="240"/>
      <c r="AE27" s="240"/>
      <c r="AF27" s="240"/>
      <c r="AG27" s="240"/>
      <c r="AH27" s="240"/>
      <c r="AI27" s="240"/>
      <c r="AJ27" s="240"/>
      <c r="AK27" s="204"/>
    </row>
    <row r="28" spans="2:37" ht="18.75">
      <c r="B28" s="133"/>
      <c r="C28" s="133"/>
      <c r="D28" s="133"/>
      <c r="E28" s="133"/>
      <c r="F28" s="133"/>
      <c r="G28" s="133"/>
      <c r="H28" s="133"/>
      <c r="I28" s="204"/>
      <c r="J28" s="205"/>
      <c r="K28" s="205"/>
      <c r="L28" s="205"/>
      <c r="M28" s="205"/>
      <c r="P28" s="240"/>
      <c r="Q28" s="240"/>
      <c r="R28" s="240"/>
      <c r="S28" s="240"/>
      <c r="T28" s="240"/>
      <c r="U28" s="240"/>
      <c r="V28" s="240"/>
      <c r="W28" s="204"/>
      <c r="AD28" s="240"/>
      <c r="AE28" s="240"/>
      <c r="AF28" s="240"/>
      <c r="AG28" s="240"/>
      <c r="AH28" s="240"/>
      <c r="AI28" s="240"/>
      <c r="AJ28" s="240"/>
      <c r="AK28" s="204"/>
    </row>
    <row r="29" spans="9:13" ht="15">
      <c r="I29" s="205"/>
      <c r="J29" s="205"/>
      <c r="K29" s="205"/>
      <c r="L29" s="205"/>
      <c r="M29" s="205"/>
    </row>
    <row r="30" spans="9:13" ht="15">
      <c r="I30" s="194"/>
      <c r="J30" s="194"/>
      <c r="K30" s="206"/>
      <c r="L30" s="194"/>
      <c r="M30" s="194"/>
    </row>
    <row r="31" spans="9:13" ht="15">
      <c r="I31" s="207"/>
      <c r="J31" s="207"/>
      <c r="K31" s="207"/>
      <c r="L31" s="207"/>
      <c r="M31" s="207"/>
    </row>
    <row r="32" spans="9:13" ht="15">
      <c r="I32" s="208"/>
      <c r="J32" s="208"/>
      <c r="K32" s="208"/>
      <c r="L32" s="208"/>
      <c r="M32" s="207"/>
    </row>
    <row r="33" spans="9:13" ht="15">
      <c r="I33" s="208"/>
      <c r="J33" s="208"/>
      <c r="K33" s="208"/>
      <c r="L33" s="208"/>
      <c r="M33" s="207"/>
    </row>
    <row r="34" spans="9:13" ht="15">
      <c r="I34" s="207"/>
      <c r="J34" s="207"/>
      <c r="K34" s="207"/>
      <c r="L34" s="207"/>
      <c r="M34" s="207"/>
    </row>
    <row r="35" spans="9:13" ht="15">
      <c r="I35" s="208"/>
      <c r="J35" s="208"/>
      <c r="K35" s="208"/>
      <c r="L35" s="208"/>
      <c r="M35" s="207"/>
    </row>
    <row r="36" spans="9:13" ht="15">
      <c r="I36" s="208"/>
      <c r="J36" s="208"/>
      <c r="K36" s="208"/>
      <c r="L36" s="208"/>
      <c r="M36" s="207"/>
    </row>
    <row r="37" spans="9:13" ht="15">
      <c r="I37" s="207"/>
      <c r="J37" s="207"/>
      <c r="K37" s="207"/>
      <c r="L37" s="207"/>
      <c r="M37" s="207"/>
    </row>
    <row r="38" spans="9:13" ht="15">
      <c r="I38" s="208"/>
      <c r="J38" s="208"/>
      <c r="K38" s="208"/>
      <c r="L38" s="208"/>
      <c r="M38" s="207"/>
    </row>
    <row r="39" spans="9:13" ht="15">
      <c r="I39" s="208"/>
      <c r="J39" s="208"/>
      <c r="K39" s="208"/>
      <c r="L39" s="208"/>
      <c r="M39" s="207"/>
    </row>
    <row r="40" spans="9:13" ht="15">
      <c r="I40" s="207"/>
      <c r="J40" s="207"/>
      <c r="K40" s="207"/>
      <c r="L40" s="207"/>
      <c r="M40" s="207"/>
    </row>
    <row r="41" spans="9:13" ht="15">
      <c r="I41" s="208"/>
      <c r="J41" s="208"/>
      <c r="K41" s="208"/>
      <c r="L41" s="208"/>
      <c r="M41" s="207"/>
    </row>
    <row r="42" spans="9:13" ht="15">
      <c r="I42" s="208"/>
      <c r="J42" s="208"/>
      <c r="K42" s="208"/>
      <c r="L42" s="208"/>
      <c r="M42" s="207"/>
    </row>
    <row r="43" spans="9:13" ht="15">
      <c r="I43" s="207"/>
      <c r="J43" s="207"/>
      <c r="K43" s="207"/>
      <c r="L43" s="207"/>
      <c r="M43" s="207"/>
    </row>
    <row r="44" spans="9:13" ht="15">
      <c r="I44" s="205"/>
      <c r="J44" s="205"/>
      <c r="K44" s="205"/>
      <c r="L44" s="205"/>
      <c r="M44" s="205"/>
    </row>
    <row r="45" spans="9:13" ht="15">
      <c r="I45" s="205"/>
      <c r="J45" s="205"/>
      <c r="K45" s="205"/>
      <c r="L45" s="205"/>
      <c r="M45" s="205"/>
    </row>
  </sheetData>
  <sheetProtection/>
  <mergeCells count="31">
    <mergeCell ref="O5:AA5"/>
    <mergeCell ref="AC9:AC10"/>
    <mergeCell ref="A7:M7"/>
    <mergeCell ref="AF9:AN9"/>
    <mergeCell ref="O6:AA6"/>
    <mergeCell ref="AC7:AO7"/>
    <mergeCell ref="O7:AA7"/>
    <mergeCell ref="A9:A10"/>
    <mergeCell ref="M9:M10"/>
    <mergeCell ref="AD9:AD10"/>
    <mergeCell ref="Q9:Q10"/>
    <mergeCell ref="AE2:AM2"/>
    <mergeCell ref="AE3:AM3"/>
    <mergeCell ref="AC4:AO4"/>
    <mergeCell ref="AC5:AO5"/>
    <mergeCell ref="P9:P10"/>
    <mergeCell ref="Q2:Y2"/>
    <mergeCell ref="Q3:Y3"/>
    <mergeCell ref="AE9:AE10"/>
    <mergeCell ref="AO9:AO10"/>
    <mergeCell ref="AA9:AA10"/>
    <mergeCell ref="C3:K3"/>
    <mergeCell ref="D9:L9"/>
    <mergeCell ref="C2:K2"/>
    <mergeCell ref="R9:Z9"/>
    <mergeCell ref="A5:M5"/>
    <mergeCell ref="A4:M4"/>
    <mergeCell ref="C9:C10"/>
    <mergeCell ref="B9:B10"/>
    <mergeCell ref="O9:O10"/>
    <mergeCell ref="O4:AA4"/>
  </mergeCells>
  <printOptions/>
  <pageMargins left="0.35433070866141736" right="0.15748031496062992" top="0.5905511811023623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6.421875" style="2" customWidth="1"/>
    <col min="3" max="4" width="13.28125" style="2" customWidth="1"/>
    <col min="5" max="5" width="12.28125" style="2" customWidth="1"/>
    <col min="6" max="6" width="13.57421875" style="2" customWidth="1"/>
    <col min="7" max="7" width="13.28125" style="2" customWidth="1"/>
    <col min="8" max="8" width="12.28125" style="2" customWidth="1"/>
    <col min="9" max="9" width="2.421875" style="2" customWidth="1"/>
    <col min="10" max="10" width="4.421875" style="205" customWidth="1"/>
    <col min="11" max="11" width="56.421875" style="205" customWidth="1"/>
    <col min="12" max="13" width="12.8515625" style="205" customWidth="1"/>
    <col min="14" max="14" width="12.28125" style="205" customWidth="1"/>
    <col min="15" max="15" width="13.57421875" style="205" customWidth="1"/>
    <col min="16" max="16" width="12.57421875" style="205" customWidth="1"/>
    <col min="17" max="17" width="11.421875" style="205" customWidth="1"/>
    <col min="18" max="18" width="3.421875" style="205" customWidth="1"/>
    <col min="19" max="19" width="4.421875" style="205" customWidth="1"/>
    <col min="20" max="20" width="56.421875" style="205" customWidth="1"/>
    <col min="21" max="21" width="12.8515625" style="205" customWidth="1"/>
    <col min="22" max="22" width="12.7109375" style="205" customWidth="1"/>
    <col min="23" max="23" width="11.8515625" style="205" customWidth="1"/>
    <col min="24" max="25" width="13.28125" style="205" customWidth="1"/>
    <col min="26" max="26" width="11.7109375" style="205" customWidth="1"/>
    <col min="27" max="38" width="9.140625" style="205" customWidth="1"/>
    <col min="39" max="16384" width="9.140625" style="2" customWidth="1"/>
  </cols>
  <sheetData>
    <row r="1" spans="6:24" ht="9.75" customHeight="1">
      <c r="F1" s="10"/>
      <c r="O1" s="235"/>
      <c r="X1" s="235"/>
    </row>
    <row r="2" ht="15">
      <c r="F2" s="2" t="s">
        <v>26</v>
      </c>
    </row>
    <row r="3" ht="15">
      <c r="F3" s="2" t="s">
        <v>27</v>
      </c>
    </row>
    <row r="4" spans="1:26" ht="22.5" customHeight="1">
      <c r="A4" s="316" t="s">
        <v>266</v>
      </c>
      <c r="B4" s="316"/>
      <c r="C4" s="316"/>
      <c r="D4" s="316"/>
      <c r="E4" s="316"/>
      <c r="F4" s="316"/>
      <c r="G4" s="316"/>
      <c r="H4" s="316"/>
      <c r="J4" s="410"/>
      <c r="K4" s="410"/>
      <c r="L4" s="410"/>
      <c r="M4" s="410"/>
      <c r="N4" s="410"/>
      <c r="O4" s="410"/>
      <c r="P4" s="410"/>
      <c r="Q4" s="410"/>
      <c r="S4" s="410"/>
      <c r="T4" s="410"/>
      <c r="U4" s="410"/>
      <c r="V4" s="410"/>
      <c r="W4" s="410"/>
      <c r="X4" s="410"/>
      <c r="Y4" s="410"/>
      <c r="Z4" s="410"/>
    </row>
    <row r="5" spans="1:26" ht="15">
      <c r="A5" s="408" t="s">
        <v>28</v>
      </c>
      <c r="B5" s="408"/>
      <c r="C5" s="408"/>
      <c r="D5" s="408"/>
      <c r="E5" s="408"/>
      <c r="F5" s="408"/>
      <c r="G5" s="408"/>
      <c r="H5" s="408"/>
      <c r="J5" s="411"/>
      <c r="K5" s="411"/>
      <c r="L5" s="411"/>
      <c r="M5" s="411"/>
      <c r="N5" s="411"/>
      <c r="O5" s="411"/>
      <c r="P5" s="411"/>
      <c r="Q5" s="411"/>
      <c r="S5" s="411"/>
      <c r="T5" s="411"/>
      <c r="U5" s="411"/>
      <c r="V5" s="411"/>
      <c r="W5" s="411"/>
      <c r="X5" s="411"/>
      <c r="Y5" s="411"/>
      <c r="Z5" s="411"/>
    </row>
    <row r="6" spans="1:26" ht="15">
      <c r="A6" s="408" t="s">
        <v>7</v>
      </c>
      <c r="B6" s="408"/>
      <c r="C6" s="408"/>
      <c r="D6" s="408"/>
      <c r="E6" s="408"/>
      <c r="F6" s="408"/>
      <c r="G6" s="408"/>
      <c r="H6" s="408"/>
      <c r="J6" s="411"/>
      <c r="K6" s="411"/>
      <c r="L6" s="411"/>
      <c r="M6" s="411"/>
      <c r="N6" s="411"/>
      <c r="O6" s="411"/>
      <c r="P6" s="411"/>
      <c r="Q6" s="411"/>
      <c r="S6" s="411"/>
      <c r="T6" s="411"/>
      <c r="U6" s="411"/>
      <c r="V6" s="411"/>
      <c r="W6" s="411"/>
      <c r="X6" s="411"/>
      <c r="Y6" s="411"/>
      <c r="Z6" s="411"/>
    </row>
    <row r="7" spans="10:17" ht="12.75" customHeight="1">
      <c r="J7" s="411"/>
      <c r="K7" s="411"/>
      <c r="L7" s="411"/>
      <c r="M7" s="411"/>
      <c r="N7" s="411"/>
      <c r="O7" s="411"/>
      <c r="P7" s="411"/>
      <c r="Q7" s="411"/>
    </row>
    <row r="8" spans="1:26" ht="15">
      <c r="A8" s="409" t="s">
        <v>289</v>
      </c>
      <c r="B8" s="409"/>
      <c r="C8" s="409"/>
      <c r="D8" s="409"/>
      <c r="E8" s="409"/>
      <c r="F8" s="409"/>
      <c r="G8" s="409"/>
      <c r="H8" s="409"/>
      <c r="J8" s="404"/>
      <c r="K8" s="404"/>
      <c r="L8" s="404"/>
      <c r="M8" s="404"/>
      <c r="N8" s="404"/>
      <c r="O8" s="404"/>
      <c r="P8" s="404"/>
      <c r="Q8" s="404"/>
      <c r="S8" s="404"/>
      <c r="T8" s="404"/>
      <c r="U8" s="404"/>
      <c r="V8" s="404"/>
      <c r="W8" s="404"/>
      <c r="X8" s="404"/>
      <c r="Y8" s="404"/>
      <c r="Z8" s="404"/>
    </row>
    <row r="9" ht="5.25" customHeight="1"/>
    <row r="10" spans="1:26" ht="26.25" customHeight="1">
      <c r="A10" s="406" t="s">
        <v>47</v>
      </c>
      <c r="B10" s="406" t="s">
        <v>29</v>
      </c>
      <c r="C10" s="406" t="s">
        <v>281</v>
      </c>
      <c r="D10" s="406"/>
      <c r="E10" s="406"/>
      <c r="F10" s="407" t="s">
        <v>290</v>
      </c>
      <c r="G10" s="407"/>
      <c r="H10" s="407"/>
      <c r="J10" s="399"/>
      <c r="K10" s="399"/>
      <c r="L10" s="399"/>
      <c r="M10" s="399"/>
      <c r="N10" s="399"/>
      <c r="O10" s="399"/>
      <c r="P10" s="399"/>
      <c r="Q10" s="399"/>
      <c r="S10" s="399"/>
      <c r="T10" s="399"/>
      <c r="U10" s="399"/>
      <c r="V10" s="399"/>
      <c r="W10" s="399"/>
      <c r="X10" s="399"/>
      <c r="Y10" s="399"/>
      <c r="Z10" s="399"/>
    </row>
    <row r="11" spans="1:26" ht="71.25" customHeight="1">
      <c r="A11" s="406"/>
      <c r="B11" s="406"/>
      <c r="C11" s="254" t="s">
        <v>30</v>
      </c>
      <c r="D11" s="254" t="s">
        <v>31</v>
      </c>
      <c r="E11" s="254" t="s">
        <v>245</v>
      </c>
      <c r="F11" s="254" t="s">
        <v>32</v>
      </c>
      <c r="G11" s="254" t="s">
        <v>33</v>
      </c>
      <c r="H11" s="254" t="s">
        <v>245</v>
      </c>
      <c r="J11" s="399"/>
      <c r="K11" s="399"/>
      <c r="L11" s="233"/>
      <c r="M11" s="233"/>
      <c r="N11" s="233"/>
      <c r="O11" s="233"/>
      <c r="P11" s="233"/>
      <c r="Q11" s="233"/>
      <c r="S11" s="399"/>
      <c r="T11" s="399"/>
      <c r="U11" s="233"/>
      <c r="V11" s="233"/>
      <c r="W11" s="233"/>
      <c r="X11" s="233"/>
      <c r="Y11" s="233"/>
      <c r="Z11" s="233"/>
    </row>
    <row r="12" spans="1:26" ht="15">
      <c r="A12" s="122">
        <v>1</v>
      </c>
      <c r="B12" s="122">
        <v>2</v>
      </c>
      <c r="C12" s="122">
        <v>3</v>
      </c>
      <c r="D12" s="122">
        <v>4</v>
      </c>
      <c r="E12" s="122" t="s">
        <v>34</v>
      </c>
      <c r="F12" s="122">
        <v>6</v>
      </c>
      <c r="G12" s="122">
        <v>7</v>
      </c>
      <c r="H12" s="122" t="s">
        <v>35</v>
      </c>
      <c r="J12" s="236"/>
      <c r="K12" s="236"/>
      <c r="L12" s="236"/>
      <c r="M12" s="236"/>
      <c r="N12" s="236"/>
      <c r="O12" s="236"/>
      <c r="P12" s="236"/>
      <c r="Q12" s="236"/>
      <c r="S12" s="236"/>
      <c r="T12" s="236"/>
      <c r="U12" s="236"/>
      <c r="V12" s="236"/>
      <c r="W12" s="236"/>
      <c r="X12" s="236"/>
      <c r="Y12" s="236"/>
      <c r="Z12" s="236"/>
    </row>
    <row r="13" spans="1:26" ht="45">
      <c r="A13" s="122" t="s">
        <v>246</v>
      </c>
      <c r="B13" s="121" t="s">
        <v>36</v>
      </c>
      <c r="C13" s="244">
        <v>0</v>
      </c>
      <c r="D13" s="158">
        <v>0</v>
      </c>
      <c r="E13" s="153">
        <f>SUM(C13:D13)</f>
        <v>0</v>
      </c>
      <c r="F13" s="244">
        <v>0</v>
      </c>
      <c r="G13" s="158">
        <v>1266.16</v>
      </c>
      <c r="H13" s="153">
        <f>SUM(F13:G13)</f>
        <v>1266.16</v>
      </c>
      <c r="I13" s="126"/>
      <c r="J13" s="236"/>
      <c r="K13" s="237"/>
      <c r="L13" s="230"/>
      <c r="M13" s="242"/>
      <c r="N13" s="243"/>
      <c r="O13" s="230"/>
      <c r="P13" s="242"/>
      <c r="Q13" s="243"/>
      <c r="S13" s="236"/>
      <c r="T13" s="237"/>
      <c r="U13" s="241"/>
      <c r="V13" s="241"/>
      <c r="W13" s="243"/>
      <c r="X13" s="241"/>
      <c r="Y13" s="241"/>
      <c r="Z13" s="243"/>
    </row>
    <row r="14" spans="1:26" ht="54.75" customHeight="1">
      <c r="A14" s="122" t="s">
        <v>247</v>
      </c>
      <c r="B14" s="121" t="s">
        <v>37</v>
      </c>
      <c r="C14" s="244">
        <v>0</v>
      </c>
      <c r="D14" s="158">
        <v>8167.34</v>
      </c>
      <c r="E14" s="153">
        <f>SUM(C14:D14)</f>
        <v>8167.34</v>
      </c>
      <c r="F14" s="244">
        <v>0</v>
      </c>
      <c r="G14" s="158">
        <v>43766.61</v>
      </c>
      <c r="H14" s="153">
        <f>SUM(F14:G14)</f>
        <v>43766.61</v>
      </c>
      <c r="I14" s="126"/>
      <c r="J14" s="236"/>
      <c r="K14" s="237"/>
      <c r="L14" s="230"/>
      <c r="M14" s="242"/>
      <c r="N14" s="243"/>
      <c r="O14" s="230"/>
      <c r="P14" s="242"/>
      <c r="Q14" s="243"/>
      <c r="S14" s="236"/>
      <c r="T14" s="237"/>
      <c r="U14" s="241"/>
      <c r="V14" s="241"/>
      <c r="W14" s="243"/>
      <c r="X14" s="241"/>
      <c r="Y14" s="241"/>
      <c r="Z14" s="243"/>
    </row>
    <row r="15" spans="1:26" ht="60" customHeight="1">
      <c r="A15" s="122" t="s">
        <v>248</v>
      </c>
      <c r="B15" s="121" t="s">
        <v>38</v>
      </c>
      <c r="C15" s="244">
        <v>0</v>
      </c>
      <c r="D15" s="158">
        <v>270852.07</v>
      </c>
      <c r="E15" s="153">
        <f>SUM(C15:D15)</f>
        <v>270852.07</v>
      </c>
      <c r="F15" s="244">
        <v>0</v>
      </c>
      <c r="G15" s="158">
        <v>231901.8</v>
      </c>
      <c r="H15" s="153">
        <f>SUM(F15:G15)</f>
        <v>231901.8</v>
      </c>
      <c r="I15" s="126"/>
      <c r="J15" s="236"/>
      <c r="K15" s="237"/>
      <c r="L15" s="230"/>
      <c r="M15" s="242"/>
      <c r="N15" s="243"/>
      <c r="O15" s="230"/>
      <c r="P15" s="242"/>
      <c r="Q15" s="243"/>
      <c r="S15" s="236"/>
      <c r="T15" s="237"/>
      <c r="U15" s="241"/>
      <c r="V15" s="241"/>
      <c r="W15" s="243"/>
      <c r="X15" s="241"/>
      <c r="Y15" s="241"/>
      <c r="Z15" s="243"/>
    </row>
    <row r="16" spans="1:26" ht="15" customHeight="1">
      <c r="A16" s="122" t="s">
        <v>249</v>
      </c>
      <c r="B16" s="121" t="s">
        <v>123</v>
      </c>
      <c r="C16" s="244">
        <v>0</v>
      </c>
      <c r="D16" s="158">
        <v>1032.17</v>
      </c>
      <c r="E16" s="153">
        <f>SUM(C16:D16)</f>
        <v>1032.17</v>
      </c>
      <c r="F16" s="244">
        <v>0</v>
      </c>
      <c r="G16" s="158">
        <v>620.69</v>
      </c>
      <c r="H16" s="153">
        <f>SUM(F16:G16)</f>
        <v>620.69</v>
      </c>
      <c r="I16" s="126"/>
      <c r="J16" s="236"/>
      <c r="K16" s="237"/>
      <c r="L16" s="230"/>
      <c r="M16" s="242"/>
      <c r="N16" s="243"/>
      <c r="O16" s="230"/>
      <c r="P16" s="242"/>
      <c r="Q16" s="243"/>
      <c r="S16" s="236"/>
      <c r="T16" s="237"/>
      <c r="U16" s="241"/>
      <c r="V16" s="241"/>
      <c r="W16" s="243"/>
      <c r="X16" s="241"/>
      <c r="Y16" s="241"/>
      <c r="Z16" s="243"/>
    </row>
    <row r="17" spans="1:26" ht="15" customHeight="1">
      <c r="A17" s="123" t="s">
        <v>250</v>
      </c>
      <c r="B17" s="124" t="s">
        <v>245</v>
      </c>
      <c r="C17" s="153">
        <f>C13+C14+C15+C16</f>
        <v>0</v>
      </c>
      <c r="D17" s="153">
        <f>D13+D14+D15+D16</f>
        <v>280051.58</v>
      </c>
      <c r="E17" s="153">
        <f>SUM(C17:D17)</f>
        <v>280051.58</v>
      </c>
      <c r="F17" s="153">
        <f>SUM(F13:F16)</f>
        <v>0</v>
      </c>
      <c r="G17" s="153">
        <f>SUM(G13:G16)</f>
        <v>277555.26</v>
      </c>
      <c r="H17" s="153">
        <f>SUM(F17:G17)</f>
        <v>277555.26</v>
      </c>
      <c r="I17" s="126"/>
      <c r="J17" s="236"/>
      <c r="K17" s="237"/>
      <c r="L17" s="243"/>
      <c r="M17" s="243"/>
      <c r="N17" s="243"/>
      <c r="O17" s="243"/>
      <c r="P17" s="243"/>
      <c r="Q17" s="243"/>
      <c r="S17" s="236"/>
      <c r="T17" s="237"/>
      <c r="U17" s="243"/>
      <c r="V17" s="243"/>
      <c r="W17" s="243"/>
      <c r="X17" s="243"/>
      <c r="Y17" s="243"/>
      <c r="Z17" s="243"/>
    </row>
    <row r="18" ht="5.25" customHeight="1"/>
    <row r="19" ht="8.25" customHeight="1"/>
    <row r="20" spans="2:7" ht="15">
      <c r="B20" s="2" t="s">
        <v>267</v>
      </c>
      <c r="C20" s="125"/>
      <c r="D20" s="125"/>
      <c r="E20" s="125"/>
      <c r="F20" s="187" t="s">
        <v>262</v>
      </c>
      <c r="G20" s="187"/>
    </row>
  </sheetData>
  <sheetProtection/>
  <mergeCells count="25">
    <mergeCell ref="S4:Z4"/>
    <mergeCell ref="S5:Z5"/>
    <mergeCell ref="S6:Z6"/>
    <mergeCell ref="S8:Z8"/>
    <mergeCell ref="S10:S11"/>
    <mergeCell ref="T10:T11"/>
    <mergeCell ref="U10:W10"/>
    <mergeCell ref="X10:Z10"/>
    <mergeCell ref="J4:Q4"/>
    <mergeCell ref="J5:Q5"/>
    <mergeCell ref="J6:Q6"/>
    <mergeCell ref="J8:Q8"/>
    <mergeCell ref="J7:Q7"/>
    <mergeCell ref="J10:J11"/>
    <mergeCell ref="K10:K11"/>
    <mergeCell ref="L10:N10"/>
    <mergeCell ref="O10:Q10"/>
    <mergeCell ref="A10:A11"/>
    <mergeCell ref="B10:B11"/>
    <mergeCell ref="C10:E10"/>
    <mergeCell ref="F10:H10"/>
    <mergeCell ref="A4:H4"/>
    <mergeCell ref="A5:H5"/>
    <mergeCell ref="A6:H6"/>
    <mergeCell ref="A8:H8"/>
  </mergeCells>
  <printOptions/>
  <pageMargins left="0.35433070866141736" right="0.551181102362204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IPetroniene</dc:creator>
  <cp:keywords/>
  <dc:description/>
  <cp:lastModifiedBy>Admin</cp:lastModifiedBy>
  <cp:lastPrinted>2016-11-15T08:14:44Z</cp:lastPrinted>
  <dcterms:created xsi:type="dcterms:W3CDTF">2012-02-02T13:30:44Z</dcterms:created>
  <dcterms:modified xsi:type="dcterms:W3CDTF">2016-11-22T17:30:03Z</dcterms:modified>
  <cp:category/>
  <cp:version/>
  <cp:contentType/>
  <cp:contentStatus/>
</cp:coreProperties>
</file>